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dc4f12816473a20/WEBS-Proyects/Conta/^NContadorFiscal.mx/Software Definitivo/CF MX 2024/"/>
    </mc:Choice>
  </mc:AlternateContent>
  <xr:revisionPtr revIDLastSave="650" documentId="13_ncr:1_{2D7C413F-E710-47A0-B03D-602F1C40E7B5}" xr6:coauthVersionLast="47" xr6:coauthVersionMax="47" xr10:uidLastSave="{664EA862-C987-4D88-AE27-DF17B24D9B24}"/>
  <workbookProtection workbookAlgorithmName="SHA-512" workbookHashValue="Hae7dMLzAT4fHSFnDYVhj1V+HG6Q1wbtQRbV6FrZGvt4iovUoMMngwxUIsMAQqNbPNrJNC/dfXoFYUgmqwRK+w==" workbookSaltValue="zH8dvphTEFXVySfvQMvy6g==" workbookSpinCount="100000" lockStructure="1"/>
  <bookViews>
    <workbookView showHorizontalScroll="0" xWindow="3885" yWindow="3240" windowWidth="28800" windowHeight="15435" activeTab="3" xr2:uid="{00000000-000D-0000-FFFF-FFFF00000000}"/>
  </bookViews>
  <sheets>
    <sheet name="LISTA" sheetId="86" r:id="rId1"/>
    <sheet name="MENU" sheetId="85" r:id="rId2"/>
    <sheet name="CONTACTO" sheetId="88" r:id="rId3"/>
    <sheet name="DATOS" sheetId="36" r:id="rId4"/>
    <sheet name="COEFICIENTE" sheetId="89" r:id="rId5"/>
    <sheet name="INGRESOS Y EGRESOS" sheetId="20" r:id="rId6"/>
    <sheet name="RESUMEN" sheetId="87" r:id="rId7"/>
    <sheet name="ING-ENE FEB" sheetId="1" r:id="rId8"/>
    <sheet name="EG-ENE FEB" sheetId="41" r:id="rId9"/>
    <sheet name="ING-MAR ABR" sheetId="3" r:id="rId10"/>
    <sheet name="EG-MAR ABR" sheetId="42" r:id="rId11"/>
    <sheet name="ING-MAY JUN" sheetId="16" r:id="rId12"/>
    <sheet name="EG-MAY JUN" sheetId="43" r:id="rId13"/>
    <sheet name="ING-JUL AGO" sheetId="15" r:id="rId14"/>
    <sheet name="EG-JUL AGO" sheetId="44" r:id="rId15"/>
    <sheet name="ING-SEP OCT" sheetId="14" r:id="rId16"/>
    <sheet name="EG-SEP OCT" sheetId="45" r:id="rId17"/>
    <sheet name="ING-NOV DIC" sheetId="13" r:id="rId18"/>
    <sheet name="EG-NOV DIC" sheetId="46" r:id="rId19"/>
    <sheet name="IMPUESTOS" sheetId="21" r:id="rId20"/>
    <sheet name="IMP-ENE FEB" sheetId="33" r:id="rId21"/>
    <sheet name="IMP-MAR ABR" sheetId="32" r:id="rId22"/>
    <sheet name="IMP-MAY JUN" sheetId="31" r:id="rId23"/>
    <sheet name="IMP-JUL AGO" sheetId="30" r:id="rId24"/>
    <sheet name="IMP-SEP OCT" sheetId="29" r:id="rId25"/>
    <sheet name="IMP-NOV DIC" sheetId="28" r:id="rId26"/>
    <sheet name="ANUAL" sheetId="90" r:id="rId27"/>
    <sheet name="TARIFAS" sheetId="67" r:id="rId28"/>
    <sheet name="ISRENE FEB" sheetId="66" r:id="rId29"/>
    <sheet name="ISRMAR ABR" sheetId="65" r:id="rId30"/>
    <sheet name="ISRMAY JUN" sheetId="64" r:id="rId31"/>
    <sheet name="ISRJUL AGO" sheetId="63" r:id="rId32"/>
    <sheet name="ISRSEP OCT" sheetId="62" r:id="rId33"/>
    <sheet name="ISRNOV DIC" sheetId="61" r:id="rId34"/>
    <sheet name="ISRANUAL" sheetId="91" r:id="rId35"/>
  </sheets>
  <definedNames>
    <definedName name="_xlnm._FilterDatabase" localSheetId="8" hidden="1">'EG-ENE FEB'!$L$14:$M$14</definedName>
    <definedName name="_xlnm._FilterDatabase" localSheetId="14" hidden="1">'EG-JUL AGO'!$L$14:$M$14</definedName>
    <definedName name="_xlnm._FilterDatabase" localSheetId="10" hidden="1">'EG-MAR ABR'!$L$14:$M$14</definedName>
    <definedName name="_xlnm._FilterDatabase" localSheetId="12" hidden="1">'EG-MAY JUN'!$L$14:$M$14</definedName>
    <definedName name="_xlnm._FilterDatabase" localSheetId="18" hidden="1">'EG-NOV DIC'!$L$14:$M$14</definedName>
    <definedName name="_xlnm._FilterDatabase" localSheetId="16" hidden="1">'EG-SEP OCT'!$L$14:$M$14</definedName>
    <definedName name="_xlnm._FilterDatabase" localSheetId="7" hidden="1">'ING-ENE FEB'!$L$14:$M$513</definedName>
    <definedName name="_xlnm._FilterDatabase" localSheetId="13" hidden="1">'ING-JUL AGO'!$L$14:$M$14</definedName>
    <definedName name="_xlnm._FilterDatabase" localSheetId="9" hidden="1">'ING-MAR ABR'!$L$14:$M$14</definedName>
    <definedName name="_xlnm._FilterDatabase" localSheetId="11" hidden="1">'ING-MAY JUN'!$L$14:$M$14</definedName>
    <definedName name="_xlnm._FilterDatabase" localSheetId="17" hidden="1">'ING-NOV DIC'!$L$14:$M$14</definedName>
    <definedName name="_xlnm._FilterDatabase" localSheetId="15" hidden="1">'ING-SEP OCT'!$L$14:$M$14</definedName>
    <definedName name="_xlnm.Print_Area" localSheetId="26">ANUAL!$C$1:$E$33</definedName>
    <definedName name="_xlnm.Print_Area" localSheetId="4">COEFICIENTE!$C$1:$E$9</definedName>
    <definedName name="_xlnm.Print_Area" localSheetId="2">CONTACTO!$C$1:$K$31</definedName>
    <definedName name="_xlnm.Print_Area" localSheetId="3">DATOS!$C$1:$O$25</definedName>
    <definedName name="_xlnm.Print_Area" localSheetId="8">'EG-ENE FEB'!$C$1:$N$43</definedName>
    <definedName name="_xlnm.Print_Area" localSheetId="14">'EG-JUL AGO'!$C$1:$N$43</definedName>
    <definedName name="_xlnm.Print_Area" localSheetId="10">'EG-MAR ABR'!$C$1:$N$43</definedName>
    <definedName name="_xlnm.Print_Area" localSheetId="12">'EG-MAY JUN'!$C$1:$N$43</definedName>
    <definedName name="_xlnm.Print_Area" localSheetId="18">'EG-NOV DIC'!$C$1:$N$43</definedName>
    <definedName name="_xlnm.Print_Area" localSheetId="16">'EG-SEP OCT'!$C$1:$N$43</definedName>
    <definedName name="_xlnm.Print_Area" localSheetId="20">'IMP-ENE FEB'!$C$1:$E$92</definedName>
    <definedName name="_xlnm.Print_Area" localSheetId="23">'IMP-JUL AGO'!$C$1:$E$92</definedName>
    <definedName name="_xlnm.Print_Area" localSheetId="21">'IMP-MAR ABR'!$C$1:$E$92</definedName>
    <definedName name="_xlnm.Print_Area" localSheetId="22">'IMP-MAY JUN'!$C$1:$E$92</definedName>
    <definedName name="_xlnm.Print_Area" localSheetId="25">'IMP-NOV DIC'!$C$1:$E$91</definedName>
    <definedName name="_xlnm.Print_Area" localSheetId="24">'IMP-SEP OCT'!$C$1:$E$92</definedName>
    <definedName name="_xlnm.Print_Area" localSheetId="19">IMPUESTOS!$C$1:$O$29</definedName>
    <definedName name="_xlnm.Print_Area" localSheetId="7">'ING-ENE FEB'!$C$1:$N$43</definedName>
    <definedName name="_xlnm.Print_Area" localSheetId="13">'ING-JUL AGO'!$C$1:$N$43</definedName>
    <definedName name="_xlnm.Print_Area" localSheetId="9">'ING-MAR ABR'!$C$1:$N$43</definedName>
    <definedName name="_xlnm.Print_Area" localSheetId="11">'ING-MAY JUN'!$C$1:$N$43</definedName>
    <definedName name="_xlnm.Print_Area" localSheetId="17">'ING-NOV DIC'!$C$1:$N$43</definedName>
    <definedName name="_xlnm.Print_Area" localSheetId="5">'INGRESOS Y EGRESOS'!$C$1:$L$23</definedName>
    <definedName name="_xlnm.Print_Area" localSheetId="15">'ING-SEP OCT'!$C$1:$N$43</definedName>
    <definedName name="_xlnm.Print_Area" localSheetId="34">ISRANUAL!$B$1:$G$34</definedName>
    <definedName name="_xlnm.Print_Area" localSheetId="28">'ISRENE FEB'!$B$1:$G$34</definedName>
    <definedName name="_xlnm.Print_Area" localSheetId="31">'ISRJUL AGO'!$B$1:$G$34</definedName>
    <definedName name="_xlnm.Print_Area" localSheetId="29">'ISRMAR ABR'!$B$1:$G$34</definedName>
    <definedName name="_xlnm.Print_Area" localSheetId="30">'ISRMAY JUN'!$B$1:$G$34</definedName>
    <definedName name="_xlnm.Print_Area" localSheetId="33">'ISRNOV DIC'!$B$1:$G$34</definedName>
    <definedName name="_xlnm.Print_Area" localSheetId="32">'ISRSEP OCT'!$B$1:$G$34</definedName>
    <definedName name="_xlnm.Print_Area" localSheetId="1">MENU!$C$1:$K$29</definedName>
    <definedName name="_xlnm.Print_Area" localSheetId="27">TARIFAS!$C$1:$Q$30</definedName>
    <definedName name="_xlnm.Print_Titles" localSheetId="8">'EG-ENE FEB'!$1:$7</definedName>
    <definedName name="_xlnm.Print_Titles" localSheetId="14">'EG-JUL AGO'!$1:$7</definedName>
    <definedName name="_xlnm.Print_Titles" localSheetId="10">'EG-MAR ABR'!$1:$7</definedName>
    <definedName name="_xlnm.Print_Titles" localSheetId="12">'EG-MAY JUN'!$1:$7</definedName>
    <definedName name="_xlnm.Print_Titles" localSheetId="18">'EG-NOV DIC'!$1:$7</definedName>
    <definedName name="_xlnm.Print_Titles" localSheetId="16">'EG-SEP OCT'!$1:$7</definedName>
    <definedName name="_xlnm.Print_Titles" localSheetId="7">'ING-ENE FEB'!$1:$7</definedName>
    <definedName name="_xlnm.Print_Titles" localSheetId="13">'ING-JUL AGO'!$1:$7</definedName>
    <definedName name="_xlnm.Print_Titles" localSheetId="9">'ING-MAR ABR'!$1:$7</definedName>
    <definedName name="_xlnm.Print_Titles" localSheetId="11">'ING-MAY JUN'!$1:$7</definedName>
    <definedName name="_xlnm.Print_Titles" localSheetId="17">'ING-NOV DIC'!$1:$7</definedName>
    <definedName name="_xlnm.Print_Titles" localSheetId="15">'ING-SEP OCT'!$1:$7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36" l="1"/>
  <c r="S16" i="46" l="1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S34" i="46"/>
  <c r="S35" i="46"/>
  <c r="S36" i="46"/>
  <c r="S37" i="46"/>
  <c r="S38" i="46"/>
  <c r="S39" i="46"/>
  <c r="S40" i="46"/>
  <c r="S41" i="46"/>
  <c r="S42" i="46"/>
  <c r="S43" i="46"/>
  <c r="S44" i="46"/>
  <c r="S45" i="46"/>
  <c r="S46" i="46"/>
  <c r="S47" i="46"/>
  <c r="S48" i="46"/>
  <c r="S49" i="46"/>
  <c r="S50" i="46"/>
  <c r="S51" i="46"/>
  <c r="S52" i="46"/>
  <c r="S53" i="46"/>
  <c r="S54" i="46"/>
  <c r="S55" i="46"/>
  <c r="S56" i="46"/>
  <c r="S57" i="46"/>
  <c r="S58" i="46"/>
  <c r="S59" i="46"/>
  <c r="S60" i="46"/>
  <c r="S61" i="46"/>
  <c r="S62" i="46"/>
  <c r="S63" i="46"/>
  <c r="S64" i="46"/>
  <c r="S65" i="46"/>
  <c r="S66" i="46"/>
  <c r="S67" i="46"/>
  <c r="S68" i="46"/>
  <c r="S69" i="46"/>
  <c r="S70" i="46"/>
  <c r="S71" i="46"/>
  <c r="S72" i="46"/>
  <c r="S73" i="46"/>
  <c r="S74" i="46"/>
  <c r="S75" i="46"/>
  <c r="S76" i="46"/>
  <c r="S77" i="46"/>
  <c r="S78" i="46"/>
  <c r="S79" i="46"/>
  <c r="S80" i="46"/>
  <c r="S81" i="46"/>
  <c r="S82" i="46"/>
  <c r="S83" i="46"/>
  <c r="S84" i="46"/>
  <c r="S85" i="46"/>
  <c r="S86" i="46"/>
  <c r="S87" i="46"/>
  <c r="S88" i="46"/>
  <c r="S89" i="46"/>
  <c r="S90" i="46"/>
  <c r="S91" i="46"/>
  <c r="S92" i="46"/>
  <c r="S93" i="46"/>
  <c r="S94" i="46"/>
  <c r="S95" i="46"/>
  <c r="S96" i="46"/>
  <c r="S97" i="46"/>
  <c r="S98" i="46"/>
  <c r="S99" i="46"/>
  <c r="S100" i="46"/>
  <c r="S101" i="46"/>
  <c r="S102" i="46"/>
  <c r="S103" i="46"/>
  <c r="S104" i="46"/>
  <c r="S105" i="46"/>
  <c r="S106" i="46"/>
  <c r="S107" i="46"/>
  <c r="S108" i="46"/>
  <c r="S109" i="46"/>
  <c r="S110" i="46"/>
  <c r="S111" i="46"/>
  <c r="S112" i="46"/>
  <c r="S113" i="46"/>
  <c r="S114" i="46"/>
  <c r="S115" i="46"/>
  <c r="S116" i="46"/>
  <c r="S117" i="46"/>
  <c r="S118" i="46"/>
  <c r="S119" i="46"/>
  <c r="S120" i="46"/>
  <c r="S121" i="46"/>
  <c r="S122" i="46"/>
  <c r="S123" i="46"/>
  <c r="S124" i="46"/>
  <c r="S125" i="46"/>
  <c r="S126" i="46"/>
  <c r="S127" i="46"/>
  <c r="S128" i="46"/>
  <c r="S129" i="46"/>
  <c r="S130" i="46"/>
  <c r="S131" i="46"/>
  <c r="S132" i="46"/>
  <c r="S133" i="46"/>
  <c r="S134" i="46"/>
  <c r="S135" i="46"/>
  <c r="S136" i="46"/>
  <c r="S137" i="46"/>
  <c r="S138" i="46"/>
  <c r="S139" i="46"/>
  <c r="S140" i="46"/>
  <c r="S141" i="46"/>
  <c r="S142" i="46"/>
  <c r="S143" i="46"/>
  <c r="S144" i="46"/>
  <c r="S145" i="46"/>
  <c r="S146" i="46"/>
  <c r="S147" i="46"/>
  <c r="S148" i="46"/>
  <c r="S149" i="46"/>
  <c r="S150" i="46"/>
  <c r="S151" i="46"/>
  <c r="S152" i="46"/>
  <c r="S153" i="46"/>
  <c r="S154" i="46"/>
  <c r="S155" i="46"/>
  <c r="S156" i="46"/>
  <c r="S157" i="46"/>
  <c r="S158" i="46"/>
  <c r="S159" i="46"/>
  <c r="S160" i="46"/>
  <c r="S161" i="46"/>
  <c r="S162" i="46"/>
  <c r="S163" i="46"/>
  <c r="S164" i="46"/>
  <c r="S165" i="46"/>
  <c r="S166" i="46"/>
  <c r="S167" i="46"/>
  <c r="S168" i="46"/>
  <c r="S169" i="46"/>
  <c r="S170" i="46"/>
  <c r="S171" i="46"/>
  <c r="S172" i="46"/>
  <c r="S173" i="46"/>
  <c r="S174" i="46"/>
  <c r="S175" i="46"/>
  <c r="S176" i="46"/>
  <c r="S177" i="46"/>
  <c r="S178" i="46"/>
  <c r="S179" i="46"/>
  <c r="S180" i="46"/>
  <c r="S181" i="46"/>
  <c r="S182" i="46"/>
  <c r="S183" i="46"/>
  <c r="S184" i="46"/>
  <c r="S185" i="46"/>
  <c r="S186" i="46"/>
  <c r="S187" i="46"/>
  <c r="S188" i="46"/>
  <c r="S189" i="46"/>
  <c r="S190" i="46"/>
  <c r="S191" i="46"/>
  <c r="S192" i="46"/>
  <c r="S193" i="46"/>
  <c r="S194" i="46"/>
  <c r="S195" i="46"/>
  <c r="S196" i="46"/>
  <c r="S197" i="46"/>
  <c r="S198" i="46"/>
  <c r="S199" i="46"/>
  <c r="S200" i="46"/>
  <c r="S201" i="46"/>
  <c r="S202" i="46"/>
  <c r="S203" i="46"/>
  <c r="S204" i="46"/>
  <c r="S205" i="46"/>
  <c r="S206" i="46"/>
  <c r="S207" i="46"/>
  <c r="S208" i="46"/>
  <c r="S209" i="46"/>
  <c r="S210" i="46"/>
  <c r="S211" i="46"/>
  <c r="S212" i="46"/>
  <c r="S213" i="46"/>
  <c r="S214" i="46"/>
  <c r="S215" i="46"/>
  <c r="S216" i="46"/>
  <c r="S217" i="46"/>
  <c r="S218" i="46"/>
  <c r="S219" i="46"/>
  <c r="S220" i="46"/>
  <c r="S221" i="46"/>
  <c r="S222" i="46"/>
  <c r="S223" i="46"/>
  <c r="S224" i="46"/>
  <c r="S225" i="46"/>
  <c r="S226" i="46"/>
  <c r="S227" i="46"/>
  <c r="S228" i="46"/>
  <c r="S229" i="46"/>
  <c r="S230" i="46"/>
  <c r="S231" i="46"/>
  <c r="S232" i="46"/>
  <c r="S233" i="46"/>
  <c r="S234" i="46"/>
  <c r="S235" i="46"/>
  <c r="S236" i="46"/>
  <c r="S237" i="46"/>
  <c r="S238" i="46"/>
  <c r="S239" i="46"/>
  <c r="S240" i="46"/>
  <c r="S241" i="46"/>
  <c r="S242" i="46"/>
  <c r="S243" i="46"/>
  <c r="S244" i="46"/>
  <c r="S245" i="46"/>
  <c r="S246" i="46"/>
  <c r="S247" i="46"/>
  <c r="S248" i="46"/>
  <c r="S249" i="46"/>
  <c r="S250" i="46"/>
  <c r="S251" i="46"/>
  <c r="S252" i="46"/>
  <c r="S253" i="46"/>
  <c r="S254" i="46"/>
  <c r="S255" i="46"/>
  <c r="S256" i="46"/>
  <c r="S257" i="46"/>
  <c r="S258" i="46"/>
  <c r="S259" i="46"/>
  <c r="S260" i="46"/>
  <c r="S261" i="46"/>
  <c r="S262" i="46"/>
  <c r="S263" i="46"/>
  <c r="S264" i="46"/>
  <c r="S265" i="46"/>
  <c r="S266" i="46"/>
  <c r="S267" i="46"/>
  <c r="S268" i="46"/>
  <c r="S269" i="46"/>
  <c r="S270" i="46"/>
  <c r="S271" i="46"/>
  <c r="S272" i="46"/>
  <c r="S273" i="46"/>
  <c r="S274" i="46"/>
  <c r="S275" i="46"/>
  <c r="S276" i="46"/>
  <c r="S277" i="46"/>
  <c r="S278" i="46"/>
  <c r="S279" i="46"/>
  <c r="S280" i="46"/>
  <c r="S281" i="46"/>
  <c r="S282" i="46"/>
  <c r="S283" i="46"/>
  <c r="S284" i="46"/>
  <c r="S285" i="46"/>
  <c r="S286" i="46"/>
  <c r="S287" i="46"/>
  <c r="S288" i="46"/>
  <c r="S289" i="46"/>
  <c r="S290" i="46"/>
  <c r="S291" i="46"/>
  <c r="S292" i="46"/>
  <c r="S293" i="46"/>
  <c r="S294" i="46"/>
  <c r="S295" i="46"/>
  <c r="S296" i="46"/>
  <c r="S297" i="46"/>
  <c r="S298" i="46"/>
  <c r="S299" i="46"/>
  <c r="S300" i="46"/>
  <c r="S301" i="46"/>
  <c r="S302" i="46"/>
  <c r="S303" i="46"/>
  <c r="S304" i="46"/>
  <c r="S305" i="46"/>
  <c r="S306" i="46"/>
  <c r="S307" i="46"/>
  <c r="S308" i="46"/>
  <c r="S309" i="46"/>
  <c r="S310" i="46"/>
  <c r="S311" i="46"/>
  <c r="S312" i="46"/>
  <c r="S313" i="46"/>
  <c r="S314" i="46"/>
  <c r="S315" i="46"/>
  <c r="S316" i="46"/>
  <c r="S317" i="46"/>
  <c r="S318" i="46"/>
  <c r="S319" i="46"/>
  <c r="S320" i="46"/>
  <c r="S321" i="46"/>
  <c r="S322" i="46"/>
  <c r="S323" i="46"/>
  <c r="S324" i="46"/>
  <c r="S325" i="46"/>
  <c r="S326" i="46"/>
  <c r="S327" i="46"/>
  <c r="S328" i="46"/>
  <c r="S329" i="46"/>
  <c r="S330" i="46"/>
  <c r="S331" i="46"/>
  <c r="S332" i="46"/>
  <c r="S333" i="46"/>
  <c r="S334" i="46"/>
  <c r="S335" i="46"/>
  <c r="S336" i="46"/>
  <c r="S337" i="46"/>
  <c r="S338" i="46"/>
  <c r="S339" i="46"/>
  <c r="S340" i="46"/>
  <c r="S341" i="46"/>
  <c r="S342" i="46"/>
  <c r="S343" i="46"/>
  <c r="S344" i="46"/>
  <c r="S345" i="46"/>
  <c r="S346" i="46"/>
  <c r="S347" i="46"/>
  <c r="S348" i="46"/>
  <c r="S349" i="46"/>
  <c r="S350" i="46"/>
  <c r="S351" i="46"/>
  <c r="S352" i="46"/>
  <c r="S353" i="46"/>
  <c r="S354" i="46"/>
  <c r="S355" i="46"/>
  <c r="S356" i="46"/>
  <c r="S357" i="46"/>
  <c r="S358" i="46"/>
  <c r="S359" i="46"/>
  <c r="S360" i="46"/>
  <c r="S361" i="46"/>
  <c r="S362" i="46"/>
  <c r="S363" i="46"/>
  <c r="S364" i="46"/>
  <c r="S365" i="46"/>
  <c r="S366" i="46"/>
  <c r="S367" i="46"/>
  <c r="S368" i="46"/>
  <c r="S369" i="46"/>
  <c r="S370" i="46"/>
  <c r="S371" i="46"/>
  <c r="S372" i="46"/>
  <c r="S373" i="46"/>
  <c r="S374" i="46"/>
  <c r="S375" i="46"/>
  <c r="S376" i="46"/>
  <c r="S377" i="46"/>
  <c r="S378" i="46"/>
  <c r="S379" i="46"/>
  <c r="S380" i="46"/>
  <c r="S381" i="46"/>
  <c r="S382" i="46"/>
  <c r="S383" i="46"/>
  <c r="S384" i="46"/>
  <c r="S385" i="46"/>
  <c r="S386" i="46"/>
  <c r="S387" i="46"/>
  <c r="S388" i="46"/>
  <c r="S389" i="46"/>
  <c r="S390" i="46"/>
  <c r="S391" i="46"/>
  <c r="S392" i="46"/>
  <c r="S393" i="46"/>
  <c r="S394" i="46"/>
  <c r="S395" i="46"/>
  <c r="S396" i="46"/>
  <c r="S397" i="46"/>
  <c r="S398" i="46"/>
  <c r="S399" i="46"/>
  <c r="S400" i="46"/>
  <c r="S401" i="46"/>
  <c r="S402" i="46"/>
  <c r="S403" i="46"/>
  <c r="S404" i="46"/>
  <c r="S405" i="46"/>
  <c r="S406" i="46"/>
  <c r="S407" i="46"/>
  <c r="S408" i="46"/>
  <c r="S409" i="46"/>
  <c r="S410" i="46"/>
  <c r="S411" i="46"/>
  <c r="S412" i="46"/>
  <c r="S413" i="46"/>
  <c r="S414" i="46"/>
  <c r="S415" i="46"/>
  <c r="S416" i="46"/>
  <c r="S417" i="46"/>
  <c r="S418" i="46"/>
  <c r="S419" i="46"/>
  <c r="S420" i="46"/>
  <c r="S421" i="46"/>
  <c r="S422" i="46"/>
  <c r="S423" i="46"/>
  <c r="S424" i="46"/>
  <c r="S425" i="46"/>
  <c r="S426" i="46"/>
  <c r="S427" i="46"/>
  <c r="S428" i="46"/>
  <c r="S429" i="46"/>
  <c r="S430" i="46"/>
  <c r="S431" i="46"/>
  <c r="S432" i="46"/>
  <c r="S433" i="46"/>
  <c r="S434" i="46"/>
  <c r="S435" i="46"/>
  <c r="S436" i="46"/>
  <c r="S437" i="46"/>
  <c r="S438" i="46"/>
  <c r="S439" i="46"/>
  <c r="S440" i="46"/>
  <c r="S441" i="46"/>
  <c r="S442" i="46"/>
  <c r="S443" i="46"/>
  <c r="S444" i="46"/>
  <c r="S445" i="46"/>
  <c r="S446" i="46"/>
  <c r="S447" i="46"/>
  <c r="S448" i="46"/>
  <c r="S449" i="46"/>
  <c r="S450" i="46"/>
  <c r="S451" i="46"/>
  <c r="S452" i="46"/>
  <c r="S453" i="46"/>
  <c r="S454" i="46"/>
  <c r="S455" i="46"/>
  <c r="S456" i="46"/>
  <c r="S457" i="46"/>
  <c r="S458" i="46"/>
  <c r="S459" i="46"/>
  <c r="S460" i="46"/>
  <c r="S461" i="46"/>
  <c r="S462" i="46"/>
  <c r="S463" i="46"/>
  <c r="S464" i="46"/>
  <c r="S465" i="46"/>
  <c r="S466" i="46"/>
  <c r="S467" i="46"/>
  <c r="S468" i="46"/>
  <c r="S469" i="46"/>
  <c r="S470" i="46"/>
  <c r="S471" i="46"/>
  <c r="S472" i="46"/>
  <c r="S473" i="46"/>
  <c r="S474" i="46"/>
  <c r="S475" i="46"/>
  <c r="S476" i="46"/>
  <c r="S477" i="46"/>
  <c r="S478" i="46"/>
  <c r="S479" i="46"/>
  <c r="S480" i="46"/>
  <c r="S481" i="46"/>
  <c r="S482" i="46"/>
  <c r="S483" i="46"/>
  <c r="S484" i="46"/>
  <c r="S485" i="46"/>
  <c r="S486" i="46"/>
  <c r="S487" i="46"/>
  <c r="S488" i="46"/>
  <c r="S489" i="46"/>
  <c r="S490" i="46"/>
  <c r="S491" i="46"/>
  <c r="S492" i="46"/>
  <c r="S493" i="46"/>
  <c r="S494" i="46"/>
  <c r="S495" i="46"/>
  <c r="S496" i="46"/>
  <c r="S497" i="46"/>
  <c r="S498" i="46"/>
  <c r="S499" i="46"/>
  <c r="S500" i="46"/>
  <c r="S501" i="46"/>
  <c r="S502" i="46"/>
  <c r="S503" i="46"/>
  <c r="S504" i="46"/>
  <c r="S505" i="46"/>
  <c r="S506" i="46"/>
  <c r="S507" i="46"/>
  <c r="S508" i="46"/>
  <c r="S509" i="46"/>
  <c r="S510" i="46"/>
  <c r="S511" i="46"/>
  <c r="S512" i="46"/>
  <c r="S513" i="46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S195" i="13"/>
  <c r="S196" i="13"/>
  <c r="S197" i="13"/>
  <c r="S198" i="13"/>
  <c r="S199" i="13"/>
  <c r="S200" i="13"/>
  <c r="S201" i="13"/>
  <c r="S202" i="13"/>
  <c r="S203" i="13"/>
  <c r="S204" i="13"/>
  <c r="S205" i="13"/>
  <c r="S206" i="13"/>
  <c r="S207" i="13"/>
  <c r="S208" i="13"/>
  <c r="S209" i="13"/>
  <c r="S210" i="13"/>
  <c r="S211" i="13"/>
  <c r="S212" i="13"/>
  <c r="S213" i="13"/>
  <c r="S214" i="13"/>
  <c r="S215" i="13"/>
  <c r="S216" i="13"/>
  <c r="S217" i="13"/>
  <c r="S218" i="13"/>
  <c r="S219" i="13"/>
  <c r="S220" i="13"/>
  <c r="S221" i="13"/>
  <c r="S222" i="13"/>
  <c r="S223" i="13"/>
  <c r="S224" i="13"/>
  <c r="S225" i="13"/>
  <c r="S226" i="13"/>
  <c r="S227" i="13"/>
  <c r="S228" i="13"/>
  <c r="S229" i="13"/>
  <c r="S230" i="13"/>
  <c r="S231" i="13"/>
  <c r="S232" i="13"/>
  <c r="S233" i="13"/>
  <c r="S234" i="13"/>
  <c r="S235" i="13"/>
  <c r="S236" i="13"/>
  <c r="S237" i="13"/>
  <c r="S238" i="13"/>
  <c r="S239" i="13"/>
  <c r="S240" i="13"/>
  <c r="S241" i="13"/>
  <c r="S242" i="13"/>
  <c r="S243" i="13"/>
  <c r="S244" i="13"/>
  <c r="S245" i="13"/>
  <c r="S246" i="13"/>
  <c r="S247" i="13"/>
  <c r="S248" i="13"/>
  <c r="S249" i="13"/>
  <c r="S250" i="13"/>
  <c r="S251" i="13"/>
  <c r="S252" i="13"/>
  <c r="S253" i="13"/>
  <c r="S254" i="13"/>
  <c r="S255" i="13"/>
  <c r="S256" i="13"/>
  <c r="S257" i="13"/>
  <c r="S258" i="13"/>
  <c r="S259" i="13"/>
  <c r="S260" i="13"/>
  <c r="S261" i="13"/>
  <c r="S262" i="13"/>
  <c r="S263" i="13"/>
  <c r="S264" i="13"/>
  <c r="S265" i="13"/>
  <c r="S266" i="13"/>
  <c r="S267" i="13"/>
  <c r="S268" i="13"/>
  <c r="S269" i="13"/>
  <c r="S270" i="13"/>
  <c r="S271" i="13"/>
  <c r="S272" i="13"/>
  <c r="S273" i="13"/>
  <c r="S274" i="13"/>
  <c r="S275" i="13"/>
  <c r="S276" i="13"/>
  <c r="S277" i="13"/>
  <c r="S278" i="13"/>
  <c r="S279" i="13"/>
  <c r="S280" i="13"/>
  <c r="S281" i="13"/>
  <c r="S282" i="13"/>
  <c r="S283" i="13"/>
  <c r="S284" i="13"/>
  <c r="S285" i="13"/>
  <c r="S286" i="13"/>
  <c r="S287" i="13"/>
  <c r="S288" i="13"/>
  <c r="S289" i="13"/>
  <c r="S290" i="13"/>
  <c r="S291" i="13"/>
  <c r="S292" i="13"/>
  <c r="S293" i="13"/>
  <c r="S294" i="13"/>
  <c r="S295" i="13"/>
  <c r="S296" i="13"/>
  <c r="S297" i="13"/>
  <c r="S298" i="13"/>
  <c r="S299" i="13"/>
  <c r="S300" i="13"/>
  <c r="S301" i="13"/>
  <c r="S302" i="13"/>
  <c r="S303" i="13"/>
  <c r="S304" i="13"/>
  <c r="S305" i="13"/>
  <c r="S306" i="13"/>
  <c r="S307" i="13"/>
  <c r="S308" i="13"/>
  <c r="S309" i="13"/>
  <c r="S310" i="13"/>
  <c r="S311" i="13"/>
  <c r="S312" i="13"/>
  <c r="S313" i="13"/>
  <c r="S314" i="13"/>
  <c r="S315" i="13"/>
  <c r="S316" i="13"/>
  <c r="S317" i="13"/>
  <c r="S318" i="13"/>
  <c r="S319" i="13"/>
  <c r="S320" i="13"/>
  <c r="S321" i="13"/>
  <c r="S322" i="13"/>
  <c r="S323" i="13"/>
  <c r="S324" i="13"/>
  <c r="S325" i="13"/>
  <c r="S326" i="13"/>
  <c r="S327" i="13"/>
  <c r="S328" i="13"/>
  <c r="S329" i="13"/>
  <c r="S330" i="13"/>
  <c r="S331" i="13"/>
  <c r="S332" i="13"/>
  <c r="S333" i="13"/>
  <c r="S334" i="13"/>
  <c r="S335" i="13"/>
  <c r="S336" i="13"/>
  <c r="S337" i="13"/>
  <c r="S338" i="13"/>
  <c r="S339" i="13"/>
  <c r="S340" i="13"/>
  <c r="S341" i="13"/>
  <c r="S342" i="13"/>
  <c r="S343" i="13"/>
  <c r="S344" i="13"/>
  <c r="S345" i="13"/>
  <c r="S346" i="13"/>
  <c r="S347" i="13"/>
  <c r="S348" i="13"/>
  <c r="S349" i="13"/>
  <c r="S350" i="13"/>
  <c r="S351" i="13"/>
  <c r="S352" i="13"/>
  <c r="S353" i="13"/>
  <c r="S354" i="13"/>
  <c r="S355" i="13"/>
  <c r="S356" i="13"/>
  <c r="S357" i="13"/>
  <c r="S358" i="13"/>
  <c r="S359" i="13"/>
  <c r="S360" i="13"/>
  <c r="S361" i="13"/>
  <c r="S362" i="13"/>
  <c r="S363" i="13"/>
  <c r="S364" i="13"/>
  <c r="S365" i="13"/>
  <c r="S366" i="13"/>
  <c r="S367" i="13"/>
  <c r="S368" i="13"/>
  <c r="S369" i="13"/>
  <c r="S370" i="13"/>
  <c r="S371" i="13"/>
  <c r="S372" i="13"/>
  <c r="S373" i="13"/>
  <c r="S374" i="13"/>
  <c r="S375" i="13"/>
  <c r="S376" i="13"/>
  <c r="S377" i="13"/>
  <c r="S378" i="13"/>
  <c r="S379" i="13"/>
  <c r="S380" i="13"/>
  <c r="S381" i="13"/>
  <c r="S382" i="13"/>
  <c r="S383" i="13"/>
  <c r="S384" i="13"/>
  <c r="S385" i="13"/>
  <c r="S386" i="13"/>
  <c r="S387" i="13"/>
  <c r="S388" i="13"/>
  <c r="S389" i="13"/>
  <c r="S390" i="13"/>
  <c r="S391" i="13"/>
  <c r="S392" i="13"/>
  <c r="S393" i="13"/>
  <c r="S394" i="13"/>
  <c r="S395" i="13"/>
  <c r="S396" i="13"/>
  <c r="S397" i="13"/>
  <c r="S398" i="13"/>
  <c r="S399" i="13"/>
  <c r="S400" i="13"/>
  <c r="S401" i="13"/>
  <c r="S402" i="13"/>
  <c r="S403" i="13"/>
  <c r="S404" i="13"/>
  <c r="S405" i="13"/>
  <c r="S406" i="13"/>
  <c r="S407" i="13"/>
  <c r="S408" i="13"/>
  <c r="S409" i="13"/>
  <c r="S410" i="13"/>
  <c r="S411" i="13"/>
  <c r="S412" i="13"/>
  <c r="S413" i="13"/>
  <c r="S414" i="13"/>
  <c r="S415" i="13"/>
  <c r="S416" i="13"/>
  <c r="S417" i="13"/>
  <c r="S418" i="13"/>
  <c r="S419" i="13"/>
  <c r="S420" i="13"/>
  <c r="S421" i="13"/>
  <c r="S422" i="13"/>
  <c r="S423" i="13"/>
  <c r="S424" i="13"/>
  <c r="S425" i="13"/>
  <c r="S426" i="13"/>
  <c r="S427" i="13"/>
  <c r="S428" i="13"/>
  <c r="S429" i="13"/>
  <c r="S430" i="13"/>
  <c r="S431" i="13"/>
  <c r="S432" i="13"/>
  <c r="S433" i="13"/>
  <c r="S434" i="13"/>
  <c r="S435" i="13"/>
  <c r="S436" i="13"/>
  <c r="S437" i="13"/>
  <c r="S438" i="13"/>
  <c r="S439" i="13"/>
  <c r="S440" i="13"/>
  <c r="S441" i="13"/>
  <c r="S442" i="13"/>
  <c r="S443" i="13"/>
  <c r="S444" i="13"/>
  <c r="S445" i="13"/>
  <c r="S446" i="13"/>
  <c r="S447" i="13"/>
  <c r="S448" i="13"/>
  <c r="S449" i="13"/>
  <c r="S450" i="13"/>
  <c r="S451" i="13"/>
  <c r="S452" i="13"/>
  <c r="S453" i="13"/>
  <c r="S454" i="13"/>
  <c r="S455" i="13"/>
  <c r="S456" i="13"/>
  <c r="S457" i="13"/>
  <c r="S458" i="13"/>
  <c r="S459" i="13"/>
  <c r="S460" i="13"/>
  <c r="S461" i="13"/>
  <c r="S462" i="13"/>
  <c r="S463" i="13"/>
  <c r="S464" i="13"/>
  <c r="S465" i="13"/>
  <c r="S466" i="13"/>
  <c r="S467" i="13"/>
  <c r="S468" i="13"/>
  <c r="S469" i="13"/>
  <c r="S470" i="13"/>
  <c r="S471" i="13"/>
  <c r="S472" i="13"/>
  <c r="S473" i="13"/>
  <c r="S474" i="13"/>
  <c r="S475" i="13"/>
  <c r="S476" i="13"/>
  <c r="S477" i="13"/>
  <c r="S478" i="13"/>
  <c r="S479" i="13"/>
  <c r="S480" i="13"/>
  <c r="S481" i="13"/>
  <c r="S482" i="13"/>
  <c r="S483" i="13"/>
  <c r="S484" i="13"/>
  <c r="S485" i="13"/>
  <c r="S486" i="13"/>
  <c r="S487" i="13"/>
  <c r="S488" i="13"/>
  <c r="S489" i="13"/>
  <c r="S490" i="13"/>
  <c r="S491" i="13"/>
  <c r="S492" i="13"/>
  <c r="S493" i="13"/>
  <c r="S494" i="13"/>
  <c r="S495" i="13"/>
  <c r="S496" i="13"/>
  <c r="S497" i="13"/>
  <c r="S498" i="13"/>
  <c r="S499" i="13"/>
  <c r="S500" i="13"/>
  <c r="S501" i="13"/>
  <c r="S502" i="13"/>
  <c r="S503" i="13"/>
  <c r="S504" i="13"/>
  <c r="S505" i="13"/>
  <c r="S506" i="13"/>
  <c r="S507" i="13"/>
  <c r="S508" i="13"/>
  <c r="S509" i="13"/>
  <c r="S510" i="13"/>
  <c r="S511" i="13"/>
  <c r="S512" i="13"/>
  <c r="S513" i="13"/>
  <c r="S16" i="45"/>
  <c r="S17" i="45"/>
  <c r="S18" i="45"/>
  <c r="S19" i="45"/>
  <c r="S20" i="45"/>
  <c r="S21" i="45"/>
  <c r="S22" i="45"/>
  <c r="S23" i="45"/>
  <c r="S24" i="45"/>
  <c r="S25" i="45"/>
  <c r="S26" i="45"/>
  <c r="S27" i="45"/>
  <c r="S28" i="45"/>
  <c r="S29" i="45"/>
  <c r="S30" i="45"/>
  <c r="S31" i="45"/>
  <c r="S32" i="45"/>
  <c r="S33" i="45"/>
  <c r="S34" i="45"/>
  <c r="S35" i="45"/>
  <c r="S36" i="45"/>
  <c r="S37" i="45"/>
  <c r="S38" i="45"/>
  <c r="S39" i="45"/>
  <c r="S40" i="45"/>
  <c r="S41" i="45"/>
  <c r="S42" i="45"/>
  <c r="S43" i="45"/>
  <c r="S44" i="45"/>
  <c r="S45" i="45"/>
  <c r="S46" i="45"/>
  <c r="S47" i="45"/>
  <c r="S48" i="45"/>
  <c r="S49" i="45"/>
  <c r="S50" i="45"/>
  <c r="S51" i="45"/>
  <c r="S52" i="45"/>
  <c r="S53" i="45"/>
  <c r="S54" i="45"/>
  <c r="S55" i="45"/>
  <c r="S56" i="45"/>
  <c r="S57" i="45"/>
  <c r="S58" i="45"/>
  <c r="S59" i="45"/>
  <c r="S60" i="45"/>
  <c r="S61" i="45"/>
  <c r="S62" i="45"/>
  <c r="S63" i="45"/>
  <c r="S64" i="45"/>
  <c r="S65" i="45"/>
  <c r="S66" i="45"/>
  <c r="S67" i="45"/>
  <c r="S68" i="45"/>
  <c r="S69" i="45"/>
  <c r="S70" i="45"/>
  <c r="S71" i="45"/>
  <c r="S72" i="45"/>
  <c r="S73" i="45"/>
  <c r="S74" i="45"/>
  <c r="S75" i="45"/>
  <c r="S76" i="45"/>
  <c r="S77" i="45"/>
  <c r="S78" i="45"/>
  <c r="S79" i="45"/>
  <c r="S80" i="45"/>
  <c r="S81" i="45"/>
  <c r="S82" i="45"/>
  <c r="S83" i="45"/>
  <c r="S84" i="45"/>
  <c r="S85" i="45"/>
  <c r="S86" i="45"/>
  <c r="S87" i="45"/>
  <c r="S88" i="45"/>
  <c r="S89" i="45"/>
  <c r="S90" i="45"/>
  <c r="S91" i="45"/>
  <c r="S92" i="45"/>
  <c r="S93" i="45"/>
  <c r="S94" i="45"/>
  <c r="S95" i="45"/>
  <c r="S96" i="45"/>
  <c r="S97" i="45"/>
  <c r="S98" i="45"/>
  <c r="S99" i="45"/>
  <c r="S100" i="45"/>
  <c r="S101" i="45"/>
  <c r="S102" i="45"/>
  <c r="S103" i="45"/>
  <c r="S104" i="45"/>
  <c r="S105" i="45"/>
  <c r="S106" i="45"/>
  <c r="S107" i="45"/>
  <c r="S108" i="45"/>
  <c r="S109" i="45"/>
  <c r="S110" i="45"/>
  <c r="S111" i="45"/>
  <c r="S112" i="45"/>
  <c r="S113" i="45"/>
  <c r="S114" i="45"/>
  <c r="S115" i="45"/>
  <c r="S116" i="45"/>
  <c r="S117" i="45"/>
  <c r="S118" i="45"/>
  <c r="S119" i="45"/>
  <c r="S120" i="45"/>
  <c r="S121" i="45"/>
  <c r="S122" i="45"/>
  <c r="S123" i="45"/>
  <c r="S124" i="45"/>
  <c r="S125" i="45"/>
  <c r="S126" i="45"/>
  <c r="S127" i="45"/>
  <c r="S128" i="45"/>
  <c r="S129" i="45"/>
  <c r="S130" i="45"/>
  <c r="S131" i="45"/>
  <c r="S132" i="45"/>
  <c r="S133" i="45"/>
  <c r="S134" i="45"/>
  <c r="S135" i="45"/>
  <c r="S136" i="45"/>
  <c r="S137" i="45"/>
  <c r="S138" i="45"/>
  <c r="S139" i="45"/>
  <c r="S140" i="45"/>
  <c r="S141" i="45"/>
  <c r="S142" i="45"/>
  <c r="S143" i="45"/>
  <c r="S144" i="45"/>
  <c r="S145" i="45"/>
  <c r="S146" i="45"/>
  <c r="S147" i="45"/>
  <c r="S148" i="45"/>
  <c r="S149" i="45"/>
  <c r="S150" i="45"/>
  <c r="S151" i="45"/>
  <c r="S152" i="45"/>
  <c r="S153" i="45"/>
  <c r="S154" i="45"/>
  <c r="S155" i="45"/>
  <c r="S156" i="45"/>
  <c r="S157" i="45"/>
  <c r="S158" i="45"/>
  <c r="S159" i="45"/>
  <c r="S160" i="45"/>
  <c r="S161" i="45"/>
  <c r="S162" i="45"/>
  <c r="S163" i="45"/>
  <c r="S164" i="45"/>
  <c r="S165" i="45"/>
  <c r="S166" i="45"/>
  <c r="S167" i="45"/>
  <c r="S168" i="45"/>
  <c r="S169" i="45"/>
  <c r="S170" i="45"/>
  <c r="S171" i="45"/>
  <c r="S172" i="45"/>
  <c r="S173" i="45"/>
  <c r="S174" i="45"/>
  <c r="S175" i="45"/>
  <c r="S176" i="45"/>
  <c r="S177" i="45"/>
  <c r="S178" i="45"/>
  <c r="S179" i="45"/>
  <c r="S180" i="45"/>
  <c r="S181" i="45"/>
  <c r="S182" i="45"/>
  <c r="S183" i="45"/>
  <c r="S184" i="45"/>
  <c r="S185" i="45"/>
  <c r="S186" i="45"/>
  <c r="S187" i="45"/>
  <c r="S188" i="45"/>
  <c r="S189" i="45"/>
  <c r="S190" i="45"/>
  <c r="S191" i="45"/>
  <c r="S192" i="45"/>
  <c r="S193" i="45"/>
  <c r="S194" i="45"/>
  <c r="S195" i="45"/>
  <c r="S196" i="45"/>
  <c r="S197" i="45"/>
  <c r="S198" i="45"/>
  <c r="S199" i="45"/>
  <c r="S200" i="45"/>
  <c r="S201" i="45"/>
  <c r="S202" i="45"/>
  <c r="S203" i="45"/>
  <c r="S204" i="45"/>
  <c r="S205" i="45"/>
  <c r="S206" i="45"/>
  <c r="S207" i="45"/>
  <c r="S208" i="45"/>
  <c r="S209" i="45"/>
  <c r="S210" i="45"/>
  <c r="S211" i="45"/>
  <c r="S212" i="45"/>
  <c r="S213" i="45"/>
  <c r="S214" i="45"/>
  <c r="S215" i="45"/>
  <c r="S216" i="45"/>
  <c r="S217" i="45"/>
  <c r="S218" i="45"/>
  <c r="S219" i="45"/>
  <c r="S220" i="45"/>
  <c r="S221" i="45"/>
  <c r="S222" i="45"/>
  <c r="S223" i="45"/>
  <c r="S224" i="45"/>
  <c r="S225" i="45"/>
  <c r="S226" i="45"/>
  <c r="S227" i="45"/>
  <c r="S228" i="45"/>
  <c r="S229" i="45"/>
  <c r="S230" i="45"/>
  <c r="S231" i="45"/>
  <c r="S232" i="45"/>
  <c r="S233" i="45"/>
  <c r="S234" i="45"/>
  <c r="S235" i="45"/>
  <c r="S236" i="45"/>
  <c r="S237" i="45"/>
  <c r="S238" i="45"/>
  <c r="S239" i="45"/>
  <c r="S240" i="45"/>
  <c r="S241" i="45"/>
  <c r="S242" i="45"/>
  <c r="S243" i="45"/>
  <c r="S244" i="45"/>
  <c r="S245" i="45"/>
  <c r="S246" i="45"/>
  <c r="S247" i="45"/>
  <c r="S248" i="45"/>
  <c r="S249" i="45"/>
  <c r="S250" i="45"/>
  <c r="S251" i="45"/>
  <c r="S252" i="45"/>
  <c r="S253" i="45"/>
  <c r="S254" i="45"/>
  <c r="S255" i="45"/>
  <c r="S256" i="45"/>
  <c r="S257" i="45"/>
  <c r="S258" i="45"/>
  <c r="S259" i="45"/>
  <c r="S260" i="45"/>
  <c r="S261" i="45"/>
  <c r="S262" i="45"/>
  <c r="S263" i="45"/>
  <c r="S264" i="45"/>
  <c r="S265" i="45"/>
  <c r="S266" i="45"/>
  <c r="S267" i="45"/>
  <c r="S268" i="45"/>
  <c r="S269" i="45"/>
  <c r="S270" i="45"/>
  <c r="S271" i="45"/>
  <c r="S272" i="45"/>
  <c r="S273" i="45"/>
  <c r="S274" i="45"/>
  <c r="S275" i="45"/>
  <c r="S276" i="45"/>
  <c r="S277" i="45"/>
  <c r="S278" i="45"/>
  <c r="S279" i="45"/>
  <c r="S280" i="45"/>
  <c r="S281" i="45"/>
  <c r="S282" i="45"/>
  <c r="S283" i="45"/>
  <c r="S284" i="45"/>
  <c r="S285" i="45"/>
  <c r="S286" i="45"/>
  <c r="S287" i="45"/>
  <c r="S288" i="45"/>
  <c r="S289" i="45"/>
  <c r="S290" i="45"/>
  <c r="S291" i="45"/>
  <c r="S292" i="45"/>
  <c r="S293" i="45"/>
  <c r="S294" i="45"/>
  <c r="S295" i="45"/>
  <c r="S296" i="45"/>
  <c r="S297" i="45"/>
  <c r="S298" i="45"/>
  <c r="S299" i="45"/>
  <c r="S300" i="45"/>
  <c r="S301" i="45"/>
  <c r="S302" i="45"/>
  <c r="S303" i="45"/>
  <c r="S304" i="45"/>
  <c r="S305" i="45"/>
  <c r="S306" i="45"/>
  <c r="S307" i="45"/>
  <c r="S308" i="45"/>
  <c r="S309" i="45"/>
  <c r="S310" i="45"/>
  <c r="S311" i="45"/>
  <c r="S312" i="45"/>
  <c r="S313" i="45"/>
  <c r="S314" i="45"/>
  <c r="S315" i="45"/>
  <c r="S316" i="45"/>
  <c r="S317" i="45"/>
  <c r="S318" i="45"/>
  <c r="S319" i="45"/>
  <c r="S320" i="45"/>
  <c r="S321" i="45"/>
  <c r="S322" i="45"/>
  <c r="S323" i="45"/>
  <c r="S324" i="45"/>
  <c r="S325" i="45"/>
  <c r="S326" i="45"/>
  <c r="S327" i="45"/>
  <c r="S328" i="45"/>
  <c r="S329" i="45"/>
  <c r="S330" i="45"/>
  <c r="S331" i="45"/>
  <c r="S332" i="45"/>
  <c r="S333" i="45"/>
  <c r="S334" i="45"/>
  <c r="S335" i="45"/>
  <c r="S336" i="45"/>
  <c r="S337" i="45"/>
  <c r="S338" i="45"/>
  <c r="S339" i="45"/>
  <c r="S340" i="45"/>
  <c r="S341" i="45"/>
  <c r="S342" i="45"/>
  <c r="S343" i="45"/>
  <c r="S344" i="45"/>
  <c r="S345" i="45"/>
  <c r="S346" i="45"/>
  <c r="S347" i="45"/>
  <c r="S348" i="45"/>
  <c r="S349" i="45"/>
  <c r="S350" i="45"/>
  <c r="S351" i="45"/>
  <c r="S352" i="45"/>
  <c r="S353" i="45"/>
  <c r="S354" i="45"/>
  <c r="S355" i="45"/>
  <c r="S356" i="45"/>
  <c r="S357" i="45"/>
  <c r="S358" i="45"/>
  <c r="S359" i="45"/>
  <c r="S360" i="45"/>
  <c r="S361" i="45"/>
  <c r="S362" i="45"/>
  <c r="S363" i="45"/>
  <c r="S364" i="45"/>
  <c r="S365" i="45"/>
  <c r="S366" i="45"/>
  <c r="S367" i="45"/>
  <c r="S368" i="45"/>
  <c r="S369" i="45"/>
  <c r="S370" i="45"/>
  <c r="S371" i="45"/>
  <c r="S372" i="45"/>
  <c r="S373" i="45"/>
  <c r="S374" i="45"/>
  <c r="S375" i="45"/>
  <c r="S376" i="45"/>
  <c r="S377" i="45"/>
  <c r="S378" i="45"/>
  <c r="S379" i="45"/>
  <c r="S380" i="45"/>
  <c r="S381" i="45"/>
  <c r="S382" i="45"/>
  <c r="S383" i="45"/>
  <c r="S384" i="45"/>
  <c r="S385" i="45"/>
  <c r="S386" i="45"/>
  <c r="S387" i="45"/>
  <c r="S388" i="45"/>
  <c r="S389" i="45"/>
  <c r="S390" i="45"/>
  <c r="S391" i="45"/>
  <c r="S392" i="45"/>
  <c r="S393" i="45"/>
  <c r="S394" i="45"/>
  <c r="S395" i="45"/>
  <c r="S396" i="45"/>
  <c r="S397" i="45"/>
  <c r="S398" i="45"/>
  <c r="S399" i="45"/>
  <c r="S400" i="45"/>
  <c r="S401" i="45"/>
  <c r="S402" i="45"/>
  <c r="S403" i="45"/>
  <c r="S404" i="45"/>
  <c r="S405" i="45"/>
  <c r="S406" i="45"/>
  <c r="S407" i="45"/>
  <c r="S408" i="45"/>
  <c r="S409" i="45"/>
  <c r="S410" i="45"/>
  <c r="S411" i="45"/>
  <c r="S412" i="45"/>
  <c r="S413" i="45"/>
  <c r="S414" i="45"/>
  <c r="S415" i="45"/>
  <c r="S416" i="45"/>
  <c r="S417" i="45"/>
  <c r="S418" i="45"/>
  <c r="S419" i="45"/>
  <c r="S420" i="45"/>
  <c r="S421" i="45"/>
  <c r="S422" i="45"/>
  <c r="S423" i="45"/>
  <c r="S424" i="45"/>
  <c r="S425" i="45"/>
  <c r="S426" i="45"/>
  <c r="S427" i="45"/>
  <c r="S428" i="45"/>
  <c r="S429" i="45"/>
  <c r="S430" i="45"/>
  <c r="S431" i="45"/>
  <c r="S432" i="45"/>
  <c r="S433" i="45"/>
  <c r="S434" i="45"/>
  <c r="S435" i="45"/>
  <c r="S436" i="45"/>
  <c r="S437" i="45"/>
  <c r="S438" i="45"/>
  <c r="S439" i="45"/>
  <c r="S440" i="45"/>
  <c r="S441" i="45"/>
  <c r="S442" i="45"/>
  <c r="S443" i="45"/>
  <c r="S444" i="45"/>
  <c r="S445" i="45"/>
  <c r="S446" i="45"/>
  <c r="S447" i="45"/>
  <c r="S448" i="45"/>
  <c r="S449" i="45"/>
  <c r="S450" i="45"/>
  <c r="S451" i="45"/>
  <c r="S452" i="45"/>
  <c r="S453" i="45"/>
  <c r="S454" i="45"/>
  <c r="S455" i="45"/>
  <c r="S456" i="45"/>
  <c r="S457" i="45"/>
  <c r="S458" i="45"/>
  <c r="S459" i="45"/>
  <c r="S460" i="45"/>
  <c r="S461" i="45"/>
  <c r="S462" i="45"/>
  <c r="S463" i="45"/>
  <c r="S464" i="45"/>
  <c r="S465" i="45"/>
  <c r="S466" i="45"/>
  <c r="S467" i="45"/>
  <c r="S468" i="45"/>
  <c r="S469" i="45"/>
  <c r="S470" i="45"/>
  <c r="S471" i="45"/>
  <c r="S472" i="45"/>
  <c r="S473" i="45"/>
  <c r="S474" i="45"/>
  <c r="S475" i="45"/>
  <c r="S476" i="45"/>
  <c r="S477" i="45"/>
  <c r="S478" i="45"/>
  <c r="S479" i="45"/>
  <c r="S480" i="45"/>
  <c r="S481" i="45"/>
  <c r="S482" i="45"/>
  <c r="S483" i="45"/>
  <c r="S484" i="45"/>
  <c r="S485" i="45"/>
  <c r="S486" i="45"/>
  <c r="S487" i="45"/>
  <c r="S488" i="45"/>
  <c r="S489" i="45"/>
  <c r="S490" i="45"/>
  <c r="S491" i="45"/>
  <c r="S492" i="45"/>
  <c r="S493" i="45"/>
  <c r="S494" i="45"/>
  <c r="S495" i="45"/>
  <c r="S496" i="45"/>
  <c r="S497" i="45"/>
  <c r="S498" i="45"/>
  <c r="S499" i="45"/>
  <c r="S500" i="45"/>
  <c r="S501" i="45"/>
  <c r="S502" i="45"/>
  <c r="S503" i="45"/>
  <c r="S504" i="45"/>
  <c r="S505" i="45"/>
  <c r="S506" i="45"/>
  <c r="S507" i="45"/>
  <c r="S508" i="45"/>
  <c r="S509" i="45"/>
  <c r="S510" i="45"/>
  <c r="S511" i="45"/>
  <c r="S512" i="45"/>
  <c r="S513" i="45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S132" i="14"/>
  <c r="S133" i="14"/>
  <c r="S134" i="14"/>
  <c r="S135" i="14"/>
  <c r="S136" i="14"/>
  <c r="S137" i="14"/>
  <c r="S138" i="14"/>
  <c r="S139" i="14"/>
  <c r="S140" i="14"/>
  <c r="S141" i="14"/>
  <c r="S142" i="14"/>
  <c r="S143" i="14"/>
  <c r="S144" i="14"/>
  <c r="S145" i="14"/>
  <c r="S146" i="14"/>
  <c r="S147" i="14"/>
  <c r="S148" i="14"/>
  <c r="S149" i="14"/>
  <c r="S150" i="14"/>
  <c r="S151" i="14"/>
  <c r="S152" i="14"/>
  <c r="S153" i="14"/>
  <c r="S154" i="14"/>
  <c r="S155" i="14"/>
  <c r="S156" i="14"/>
  <c r="S157" i="14"/>
  <c r="S158" i="14"/>
  <c r="S159" i="14"/>
  <c r="S160" i="14"/>
  <c r="S161" i="14"/>
  <c r="S162" i="14"/>
  <c r="S163" i="14"/>
  <c r="S164" i="14"/>
  <c r="S165" i="14"/>
  <c r="S166" i="14"/>
  <c r="S167" i="14"/>
  <c r="S168" i="14"/>
  <c r="S169" i="14"/>
  <c r="S170" i="14"/>
  <c r="S171" i="14"/>
  <c r="S172" i="14"/>
  <c r="S173" i="14"/>
  <c r="S174" i="14"/>
  <c r="S175" i="14"/>
  <c r="S176" i="14"/>
  <c r="S177" i="14"/>
  <c r="S178" i="14"/>
  <c r="S179" i="14"/>
  <c r="S180" i="14"/>
  <c r="S181" i="14"/>
  <c r="S182" i="14"/>
  <c r="S183" i="14"/>
  <c r="S184" i="14"/>
  <c r="S185" i="14"/>
  <c r="S186" i="14"/>
  <c r="S187" i="14"/>
  <c r="S188" i="14"/>
  <c r="S189" i="14"/>
  <c r="S190" i="14"/>
  <c r="S191" i="14"/>
  <c r="S192" i="14"/>
  <c r="S193" i="14"/>
  <c r="S194" i="14"/>
  <c r="S195" i="14"/>
  <c r="S196" i="14"/>
  <c r="S197" i="14"/>
  <c r="S198" i="14"/>
  <c r="S199" i="14"/>
  <c r="S200" i="14"/>
  <c r="S201" i="14"/>
  <c r="S202" i="14"/>
  <c r="S203" i="14"/>
  <c r="S204" i="14"/>
  <c r="S205" i="14"/>
  <c r="S206" i="14"/>
  <c r="S207" i="14"/>
  <c r="S208" i="14"/>
  <c r="S209" i="14"/>
  <c r="S210" i="14"/>
  <c r="S211" i="14"/>
  <c r="S212" i="14"/>
  <c r="S213" i="14"/>
  <c r="S214" i="14"/>
  <c r="S215" i="14"/>
  <c r="S216" i="14"/>
  <c r="S217" i="14"/>
  <c r="S218" i="14"/>
  <c r="S219" i="14"/>
  <c r="S220" i="14"/>
  <c r="S221" i="14"/>
  <c r="S222" i="14"/>
  <c r="S223" i="14"/>
  <c r="S224" i="14"/>
  <c r="S225" i="14"/>
  <c r="S226" i="14"/>
  <c r="S227" i="14"/>
  <c r="S228" i="14"/>
  <c r="S229" i="14"/>
  <c r="S230" i="14"/>
  <c r="S231" i="14"/>
  <c r="S232" i="14"/>
  <c r="S233" i="14"/>
  <c r="S234" i="14"/>
  <c r="S235" i="14"/>
  <c r="S236" i="14"/>
  <c r="S237" i="14"/>
  <c r="S238" i="14"/>
  <c r="S239" i="14"/>
  <c r="S240" i="14"/>
  <c r="S241" i="14"/>
  <c r="S242" i="14"/>
  <c r="S243" i="14"/>
  <c r="S244" i="14"/>
  <c r="S245" i="14"/>
  <c r="S246" i="14"/>
  <c r="S247" i="14"/>
  <c r="S248" i="14"/>
  <c r="S249" i="14"/>
  <c r="S250" i="14"/>
  <c r="S251" i="14"/>
  <c r="S252" i="14"/>
  <c r="S253" i="14"/>
  <c r="S254" i="14"/>
  <c r="S255" i="14"/>
  <c r="S256" i="14"/>
  <c r="S257" i="14"/>
  <c r="S258" i="14"/>
  <c r="S259" i="14"/>
  <c r="S260" i="14"/>
  <c r="S261" i="14"/>
  <c r="S262" i="14"/>
  <c r="S263" i="14"/>
  <c r="S264" i="14"/>
  <c r="S265" i="14"/>
  <c r="S266" i="14"/>
  <c r="S267" i="14"/>
  <c r="S268" i="14"/>
  <c r="S269" i="14"/>
  <c r="S270" i="14"/>
  <c r="S271" i="14"/>
  <c r="S272" i="14"/>
  <c r="S273" i="14"/>
  <c r="S274" i="14"/>
  <c r="S275" i="14"/>
  <c r="S276" i="14"/>
  <c r="S277" i="14"/>
  <c r="S278" i="14"/>
  <c r="S279" i="14"/>
  <c r="S280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3" i="14"/>
  <c r="S294" i="14"/>
  <c r="S295" i="14"/>
  <c r="S296" i="14"/>
  <c r="S297" i="14"/>
  <c r="S298" i="14"/>
  <c r="S299" i="14"/>
  <c r="S300" i="14"/>
  <c r="S301" i="14"/>
  <c r="S302" i="14"/>
  <c r="S303" i="14"/>
  <c r="S304" i="14"/>
  <c r="S305" i="14"/>
  <c r="S306" i="14"/>
  <c r="S307" i="14"/>
  <c r="S308" i="14"/>
  <c r="S309" i="14"/>
  <c r="S310" i="14"/>
  <c r="S311" i="14"/>
  <c r="S312" i="14"/>
  <c r="S313" i="14"/>
  <c r="S314" i="14"/>
  <c r="S315" i="14"/>
  <c r="S316" i="14"/>
  <c r="S317" i="14"/>
  <c r="S318" i="14"/>
  <c r="S319" i="14"/>
  <c r="S320" i="14"/>
  <c r="S321" i="14"/>
  <c r="S322" i="14"/>
  <c r="S323" i="14"/>
  <c r="S324" i="14"/>
  <c r="S325" i="14"/>
  <c r="S326" i="14"/>
  <c r="S327" i="14"/>
  <c r="S328" i="14"/>
  <c r="S329" i="14"/>
  <c r="S330" i="14"/>
  <c r="S331" i="14"/>
  <c r="S332" i="14"/>
  <c r="S333" i="14"/>
  <c r="S334" i="14"/>
  <c r="S335" i="14"/>
  <c r="S336" i="14"/>
  <c r="S337" i="14"/>
  <c r="S338" i="14"/>
  <c r="S339" i="14"/>
  <c r="S340" i="14"/>
  <c r="S341" i="14"/>
  <c r="S342" i="14"/>
  <c r="S343" i="14"/>
  <c r="S344" i="14"/>
  <c r="S345" i="14"/>
  <c r="S346" i="14"/>
  <c r="S347" i="14"/>
  <c r="S348" i="14"/>
  <c r="S349" i="14"/>
  <c r="S350" i="14"/>
  <c r="S351" i="14"/>
  <c r="S352" i="14"/>
  <c r="S353" i="14"/>
  <c r="S354" i="14"/>
  <c r="S355" i="14"/>
  <c r="S356" i="14"/>
  <c r="S357" i="14"/>
  <c r="S358" i="14"/>
  <c r="S359" i="14"/>
  <c r="S360" i="14"/>
  <c r="S361" i="14"/>
  <c r="S362" i="14"/>
  <c r="S363" i="14"/>
  <c r="S364" i="14"/>
  <c r="S365" i="14"/>
  <c r="S366" i="14"/>
  <c r="S367" i="14"/>
  <c r="S368" i="14"/>
  <c r="S369" i="14"/>
  <c r="S370" i="14"/>
  <c r="S371" i="14"/>
  <c r="S372" i="14"/>
  <c r="S373" i="14"/>
  <c r="S374" i="14"/>
  <c r="S375" i="14"/>
  <c r="S376" i="14"/>
  <c r="S377" i="14"/>
  <c r="S378" i="14"/>
  <c r="S379" i="14"/>
  <c r="S380" i="14"/>
  <c r="S381" i="14"/>
  <c r="S382" i="14"/>
  <c r="S383" i="14"/>
  <c r="S384" i="14"/>
  <c r="S385" i="14"/>
  <c r="S386" i="14"/>
  <c r="S387" i="14"/>
  <c r="S388" i="14"/>
  <c r="S389" i="14"/>
  <c r="S390" i="14"/>
  <c r="S391" i="14"/>
  <c r="S392" i="14"/>
  <c r="S393" i="14"/>
  <c r="S394" i="14"/>
  <c r="S395" i="14"/>
  <c r="S396" i="14"/>
  <c r="S397" i="14"/>
  <c r="S398" i="14"/>
  <c r="S399" i="14"/>
  <c r="S400" i="14"/>
  <c r="S401" i="14"/>
  <c r="S402" i="14"/>
  <c r="S403" i="14"/>
  <c r="S404" i="14"/>
  <c r="S405" i="14"/>
  <c r="S406" i="14"/>
  <c r="S407" i="14"/>
  <c r="S408" i="14"/>
  <c r="S409" i="14"/>
  <c r="S410" i="14"/>
  <c r="S411" i="14"/>
  <c r="S412" i="14"/>
  <c r="S413" i="14"/>
  <c r="S414" i="14"/>
  <c r="S415" i="14"/>
  <c r="S416" i="14"/>
  <c r="S417" i="14"/>
  <c r="S418" i="14"/>
  <c r="S419" i="14"/>
  <c r="S420" i="14"/>
  <c r="S421" i="14"/>
  <c r="S422" i="14"/>
  <c r="S423" i="14"/>
  <c r="S424" i="14"/>
  <c r="S425" i="14"/>
  <c r="S426" i="14"/>
  <c r="S427" i="14"/>
  <c r="S428" i="14"/>
  <c r="S429" i="14"/>
  <c r="S430" i="14"/>
  <c r="S431" i="14"/>
  <c r="S432" i="14"/>
  <c r="S433" i="14"/>
  <c r="S434" i="14"/>
  <c r="S435" i="14"/>
  <c r="S436" i="14"/>
  <c r="S437" i="14"/>
  <c r="S438" i="14"/>
  <c r="S439" i="14"/>
  <c r="S440" i="14"/>
  <c r="S441" i="14"/>
  <c r="S442" i="14"/>
  <c r="S443" i="14"/>
  <c r="S444" i="14"/>
  <c r="S445" i="14"/>
  <c r="S446" i="14"/>
  <c r="S447" i="14"/>
  <c r="S448" i="14"/>
  <c r="S449" i="14"/>
  <c r="S450" i="14"/>
  <c r="S451" i="14"/>
  <c r="S452" i="14"/>
  <c r="S453" i="14"/>
  <c r="S454" i="14"/>
  <c r="S455" i="14"/>
  <c r="S456" i="14"/>
  <c r="S457" i="14"/>
  <c r="S458" i="14"/>
  <c r="S459" i="14"/>
  <c r="S460" i="14"/>
  <c r="S461" i="14"/>
  <c r="S462" i="14"/>
  <c r="S463" i="14"/>
  <c r="S464" i="14"/>
  <c r="S465" i="14"/>
  <c r="S466" i="14"/>
  <c r="S467" i="14"/>
  <c r="S468" i="14"/>
  <c r="S469" i="14"/>
  <c r="S470" i="14"/>
  <c r="S471" i="14"/>
  <c r="S472" i="14"/>
  <c r="S473" i="14"/>
  <c r="S474" i="14"/>
  <c r="S475" i="14"/>
  <c r="S476" i="14"/>
  <c r="S477" i="14"/>
  <c r="S478" i="14"/>
  <c r="S479" i="14"/>
  <c r="S480" i="14"/>
  <c r="S481" i="14"/>
  <c r="S482" i="14"/>
  <c r="S483" i="14"/>
  <c r="S484" i="14"/>
  <c r="S485" i="14"/>
  <c r="S486" i="14"/>
  <c r="S487" i="14"/>
  <c r="S488" i="14"/>
  <c r="S489" i="14"/>
  <c r="S490" i="14"/>
  <c r="S491" i="14"/>
  <c r="S492" i="14"/>
  <c r="S493" i="14"/>
  <c r="S494" i="14"/>
  <c r="S495" i="14"/>
  <c r="S496" i="14"/>
  <c r="S497" i="14"/>
  <c r="S498" i="14"/>
  <c r="S499" i="14"/>
  <c r="S500" i="14"/>
  <c r="S501" i="14"/>
  <c r="S502" i="14"/>
  <c r="S503" i="14"/>
  <c r="S504" i="14"/>
  <c r="S505" i="14"/>
  <c r="S506" i="14"/>
  <c r="S507" i="14"/>
  <c r="S508" i="14"/>
  <c r="S509" i="14"/>
  <c r="S510" i="14"/>
  <c r="S511" i="14"/>
  <c r="S512" i="14"/>
  <c r="S513" i="14"/>
  <c r="S16" i="44"/>
  <c r="S17" i="44"/>
  <c r="S18" i="44"/>
  <c r="S19" i="44"/>
  <c r="S20" i="44"/>
  <c r="S9" i="44" s="1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98" i="44"/>
  <c r="S99" i="44"/>
  <c r="S100" i="44"/>
  <c r="S101" i="44"/>
  <c r="S102" i="44"/>
  <c r="S103" i="44"/>
  <c r="S104" i="44"/>
  <c r="S105" i="44"/>
  <c r="S106" i="44"/>
  <c r="S107" i="44"/>
  <c r="S108" i="44"/>
  <c r="S109" i="44"/>
  <c r="S110" i="44"/>
  <c r="S111" i="44"/>
  <c r="S112" i="44"/>
  <c r="S113" i="44"/>
  <c r="S114" i="44"/>
  <c r="S115" i="44"/>
  <c r="S116" i="44"/>
  <c r="S117" i="44"/>
  <c r="S118" i="44"/>
  <c r="S119" i="44"/>
  <c r="S120" i="44"/>
  <c r="S121" i="44"/>
  <c r="S122" i="44"/>
  <c r="S123" i="44"/>
  <c r="S124" i="44"/>
  <c r="S125" i="44"/>
  <c r="S126" i="44"/>
  <c r="S127" i="44"/>
  <c r="S128" i="44"/>
  <c r="S129" i="44"/>
  <c r="S130" i="44"/>
  <c r="S131" i="44"/>
  <c r="S132" i="44"/>
  <c r="S133" i="44"/>
  <c r="S134" i="44"/>
  <c r="S135" i="44"/>
  <c r="S136" i="44"/>
  <c r="S137" i="44"/>
  <c r="S138" i="44"/>
  <c r="S139" i="44"/>
  <c r="S140" i="44"/>
  <c r="S141" i="44"/>
  <c r="S142" i="44"/>
  <c r="S143" i="44"/>
  <c r="S144" i="44"/>
  <c r="S145" i="44"/>
  <c r="S146" i="44"/>
  <c r="S147" i="44"/>
  <c r="S148" i="44"/>
  <c r="S149" i="44"/>
  <c r="S150" i="44"/>
  <c r="S151" i="44"/>
  <c r="S152" i="44"/>
  <c r="S153" i="44"/>
  <c r="S154" i="44"/>
  <c r="S155" i="44"/>
  <c r="S156" i="44"/>
  <c r="S157" i="44"/>
  <c r="S158" i="44"/>
  <c r="S159" i="44"/>
  <c r="S160" i="44"/>
  <c r="S161" i="44"/>
  <c r="S162" i="44"/>
  <c r="S163" i="44"/>
  <c r="S164" i="44"/>
  <c r="S165" i="44"/>
  <c r="S166" i="44"/>
  <c r="S167" i="44"/>
  <c r="S168" i="44"/>
  <c r="S169" i="44"/>
  <c r="S170" i="44"/>
  <c r="S171" i="44"/>
  <c r="S172" i="44"/>
  <c r="S173" i="44"/>
  <c r="S174" i="44"/>
  <c r="S175" i="44"/>
  <c r="S176" i="44"/>
  <c r="S177" i="44"/>
  <c r="S178" i="44"/>
  <c r="S179" i="44"/>
  <c r="S180" i="44"/>
  <c r="S181" i="44"/>
  <c r="S182" i="44"/>
  <c r="S183" i="44"/>
  <c r="S184" i="44"/>
  <c r="S185" i="44"/>
  <c r="S186" i="44"/>
  <c r="S187" i="44"/>
  <c r="S188" i="44"/>
  <c r="S189" i="44"/>
  <c r="S190" i="44"/>
  <c r="S191" i="44"/>
  <c r="S192" i="44"/>
  <c r="S193" i="44"/>
  <c r="S194" i="44"/>
  <c r="S195" i="44"/>
  <c r="S196" i="44"/>
  <c r="S197" i="44"/>
  <c r="S198" i="44"/>
  <c r="S199" i="44"/>
  <c r="S200" i="44"/>
  <c r="S201" i="44"/>
  <c r="S202" i="44"/>
  <c r="S203" i="44"/>
  <c r="S204" i="44"/>
  <c r="S205" i="44"/>
  <c r="S206" i="44"/>
  <c r="S207" i="44"/>
  <c r="S208" i="44"/>
  <c r="S209" i="44"/>
  <c r="S210" i="44"/>
  <c r="S211" i="44"/>
  <c r="S212" i="44"/>
  <c r="S213" i="44"/>
  <c r="S214" i="44"/>
  <c r="S215" i="44"/>
  <c r="S216" i="44"/>
  <c r="S217" i="44"/>
  <c r="S218" i="44"/>
  <c r="S219" i="44"/>
  <c r="S220" i="44"/>
  <c r="S221" i="44"/>
  <c r="S222" i="44"/>
  <c r="S223" i="44"/>
  <c r="S224" i="44"/>
  <c r="S225" i="44"/>
  <c r="S226" i="44"/>
  <c r="S227" i="44"/>
  <c r="S228" i="44"/>
  <c r="S229" i="44"/>
  <c r="S230" i="44"/>
  <c r="S231" i="44"/>
  <c r="S232" i="44"/>
  <c r="S233" i="44"/>
  <c r="S234" i="44"/>
  <c r="S235" i="44"/>
  <c r="S236" i="44"/>
  <c r="S237" i="44"/>
  <c r="S238" i="44"/>
  <c r="S239" i="44"/>
  <c r="S240" i="44"/>
  <c r="S241" i="44"/>
  <c r="S242" i="44"/>
  <c r="S243" i="44"/>
  <c r="S244" i="44"/>
  <c r="S245" i="44"/>
  <c r="S246" i="44"/>
  <c r="S247" i="44"/>
  <c r="S248" i="44"/>
  <c r="S249" i="44"/>
  <c r="S250" i="44"/>
  <c r="S251" i="44"/>
  <c r="S252" i="44"/>
  <c r="S253" i="44"/>
  <c r="S254" i="44"/>
  <c r="S255" i="44"/>
  <c r="S256" i="44"/>
  <c r="S257" i="44"/>
  <c r="S258" i="44"/>
  <c r="S259" i="44"/>
  <c r="S260" i="44"/>
  <c r="S261" i="44"/>
  <c r="S262" i="44"/>
  <c r="S263" i="44"/>
  <c r="S264" i="44"/>
  <c r="S265" i="44"/>
  <c r="S266" i="44"/>
  <c r="S267" i="44"/>
  <c r="S268" i="44"/>
  <c r="S269" i="44"/>
  <c r="S270" i="44"/>
  <c r="S271" i="44"/>
  <c r="S272" i="44"/>
  <c r="S273" i="44"/>
  <c r="S274" i="44"/>
  <c r="S275" i="44"/>
  <c r="S276" i="44"/>
  <c r="S277" i="44"/>
  <c r="S278" i="44"/>
  <c r="S279" i="44"/>
  <c r="S280" i="44"/>
  <c r="S281" i="44"/>
  <c r="S282" i="44"/>
  <c r="S283" i="44"/>
  <c r="S284" i="44"/>
  <c r="S285" i="44"/>
  <c r="S286" i="44"/>
  <c r="S287" i="44"/>
  <c r="S288" i="44"/>
  <c r="S289" i="44"/>
  <c r="S290" i="44"/>
  <c r="S291" i="44"/>
  <c r="S292" i="44"/>
  <c r="S293" i="44"/>
  <c r="S294" i="44"/>
  <c r="S295" i="44"/>
  <c r="S296" i="44"/>
  <c r="S297" i="44"/>
  <c r="S298" i="44"/>
  <c r="S299" i="44"/>
  <c r="S300" i="44"/>
  <c r="S301" i="44"/>
  <c r="S302" i="44"/>
  <c r="S303" i="44"/>
  <c r="S304" i="44"/>
  <c r="S305" i="44"/>
  <c r="S306" i="44"/>
  <c r="S307" i="44"/>
  <c r="S308" i="44"/>
  <c r="S309" i="44"/>
  <c r="S310" i="44"/>
  <c r="S311" i="44"/>
  <c r="S312" i="44"/>
  <c r="S313" i="44"/>
  <c r="S314" i="44"/>
  <c r="S315" i="44"/>
  <c r="S316" i="44"/>
  <c r="S317" i="44"/>
  <c r="S318" i="44"/>
  <c r="S319" i="44"/>
  <c r="S320" i="44"/>
  <c r="S321" i="44"/>
  <c r="S322" i="44"/>
  <c r="S323" i="44"/>
  <c r="S324" i="44"/>
  <c r="S325" i="44"/>
  <c r="S326" i="44"/>
  <c r="S327" i="44"/>
  <c r="S328" i="44"/>
  <c r="S329" i="44"/>
  <c r="S330" i="44"/>
  <c r="S331" i="44"/>
  <c r="S332" i="44"/>
  <c r="S333" i="44"/>
  <c r="S334" i="44"/>
  <c r="S335" i="44"/>
  <c r="S336" i="44"/>
  <c r="S337" i="44"/>
  <c r="S338" i="44"/>
  <c r="S339" i="44"/>
  <c r="S340" i="44"/>
  <c r="S341" i="44"/>
  <c r="S342" i="44"/>
  <c r="S343" i="44"/>
  <c r="S344" i="44"/>
  <c r="S345" i="44"/>
  <c r="S346" i="44"/>
  <c r="S347" i="44"/>
  <c r="S348" i="44"/>
  <c r="S349" i="44"/>
  <c r="S350" i="44"/>
  <c r="S351" i="44"/>
  <c r="S352" i="44"/>
  <c r="S353" i="44"/>
  <c r="S354" i="44"/>
  <c r="S355" i="44"/>
  <c r="S356" i="44"/>
  <c r="S357" i="44"/>
  <c r="S358" i="44"/>
  <c r="S359" i="44"/>
  <c r="S360" i="44"/>
  <c r="S361" i="44"/>
  <c r="S362" i="44"/>
  <c r="S363" i="44"/>
  <c r="S364" i="44"/>
  <c r="S365" i="44"/>
  <c r="S366" i="44"/>
  <c r="S367" i="44"/>
  <c r="S368" i="44"/>
  <c r="S369" i="44"/>
  <c r="S370" i="44"/>
  <c r="S371" i="44"/>
  <c r="S372" i="44"/>
  <c r="S373" i="44"/>
  <c r="S374" i="44"/>
  <c r="S375" i="44"/>
  <c r="S376" i="44"/>
  <c r="S377" i="44"/>
  <c r="S378" i="44"/>
  <c r="S379" i="44"/>
  <c r="S380" i="44"/>
  <c r="S381" i="44"/>
  <c r="S382" i="44"/>
  <c r="S383" i="44"/>
  <c r="S384" i="44"/>
  <c r="S385" i="44"/>
  <c r="S386" i="44"/>
  <c r="S387" i="44"/>
  <c r="S388" i="44"/>
  <c r="S389" i="44"/>
  <c r="S390" i="44"/>
  <c r="S391" i="44"/>
  <c r="S392" i="44"/>
  <c r="S393" i="44"/>
  <c r="S394" i="44"/>
  <c r="S395" i="44"/>
  <c r="S396" i="44"/>
  <c r="S397" i="44"/>
  <c r="S398" i="44"/>
  <c r="S399" i="44"/>
  <c r="S400" i="44"/>
  <c r="S401" i="44"/>
  <c r="S402" i="44"/>
  <c r="S403" i="44"/>
  <c r="S404" i="44"/>
  <c r="S405" i="44"/>
  <c r="S406" i="44"/>
  <c r="S407" i="44"/>
  <c r="S408" i="44"/>
  <c r="S409" i="44"/>
  <c r="S410" i="44"/>
  <c r="S411" i="44"/>
  <c r="S412" i="44"/>
  <c r="S413" i="44"/>
  <c r="S414" i="44"/>
  <c r="S415" i="44"/>
  <c r="S416" i="44"/>
  <c r="S417" i="44"/>
  <c r="S418" i="44"/>
  <c r="S419" i="44"/>
  <c r="S420" i="44"/>
  <c r="S421" i="44"/>
  <c r="S422" i="44"/>
  <c r="S423" i="44"/>
  <c r="S424" i="44"/>
  <c r="S425" i="44"/>
  <c r="S426" i="44"/>
  <c r="S427" i="44"/>
  <c r="S428" i="44"/>
  <c r="S429" i="44"/>
  <c r="S430" i="44"/>
  <c r="S431" i="44"/>
  <c r="S432" i="44"/>
  <c r="S433" i="44"/>
  <c r="S434" i="44"/>
  <c r="S435" i="44"/>
  <c r="S436" i="44"/>
  <c r="S437" i="44"/>
  <c r="S438" i="44"/>
  <c r="S439" i="44"/>
  <c r="S440" i="44"/>
  <c r="S441" i="44"/>
  <c r="S442" i="44"/>
  <c r="S443" i="44"/>
  <c r="S444" i="44"/>
  <c r="S445" i="44"/>
  <c r="S446" i="44"/>
  <c r="S447" i="44"/>
  <c r="S448" i="44"/>
  <c r="S449" i="44"/>
  <c r="S450" i="44"/>
  <c r="S451" i="44"/>
  <c r="S452" i="44"/>
  <c r="S453" i="44"/>
  <c r="S454" i="44"/>
  <c r="S455" i="44"/>
  <c r="S456" i="44"/>
  <c r="S457" i="44"/>
  <c r="S458" i="44"/>
  <c r="S459" i="44"/>
  <c r="S460" i="44"/>
  <c r="S461" i="44"/>
  <c r="S462" i="44"/>
  <c r="S463" i="44"/>
  <c r="S464" i="44"/>
  <c r="S465" i="44"/>
  <c r="S466" i="44"/>
  <c r="S467" i="44"/>
  <c r="S468" i="44"/>
  <c r="S469" i="44"/>
  <c r="S470" i="44"/>
  <c r="S471" i="44"/>
  <c r="S472" i="44"/>
  <c r="S473" i="44"/>
  <c r="S474" i="44"/>
  <c r="S475" i="44"/>
  <c r="S476" i="44"/>
  <c r="S477" i="44"/>
  <c r="S478" i="44"/>
  <c r="S479" i="44"/>
  <c r="S480" i="44"/>
  <c r="S481" i="44"/>
  <c r="S482" i="44"/>
  <c r="S483" i="44"/>
  <c r="S484" i="44"/>
  <c r="S485" i="44"/>
  <c r="S486" i="44"/>
  <c r="S487" i="44"/>
  <c r="S488" i="44"/>
  <c r="S489" i="44"/>
  <c r="S490" i="44"/>
  <c r="S491" i="44"/>
  <c r="S492" i="44"/>
  <c r="S493" i="44"/>
  <c r="S494" i="44"/>
  <c r="S495" i="44"/>
  <c r="S496" i="44"/>
  <c r="S497" i="44"/>
  <c r="S498" i="44"/>
  <c r="S499" i="44"/>
  <c r="S500" i="44"/>
  <c r="S501" i="44"/>
  <c r="S502" i="44"/>
  <c r="S503" i="44"/>
  <c r="S504" i="44"/>
  <c r="S505" i="44"/>
  <c r="S506" i="44"/>
  <c r="S507" i="44"/>
  <c r="S508" i="44"/>
  <c r="S509" i="44"/>
  <c r="S510" i="44"/>
  <c r="S511" i="44"/>
  <c r="S512" i="44"/>
  <c r="S513" i="44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298" i="15"/>
  <c r="S299" i="15"/>
  <c r="S300" i="15"/>
  <c r="S301" i="15"/>
  <c r="S302" i="15"/>
  <c r="S303" i="15"/>
  <c r="S304" i="15"/>
  <c r="S305" i="15"/>
  <c r="S306" i="15"/>
  <c r="S307" i="15"/>
  <c r="S308" i="15"/>
  <c r="S309" i="15"/>
  <c r="S310" i="15"/>
  <c r="S311" i="15"/>
  <c r="S312" i="15"/>
  <c r="S313" i="15"/>
  <c r="S314" i="15"/>
  <c r="S315" i="15"/>
  <c r="S316" i="15"/>
  <c r="S317" i="15"/>
  <c r="S318" i="15"/>
  <c r="S319" i="15"/>
  <c r="S320" i="15"/>
  <c r="S321" i="15"/>
  <c r="S322" i="15"/>
  <c r="S323" i="15"/>
  <c r="S324" i="15"/>
  <c r="S325" i="15"/>
  <c r="S326" i="15"/>
  <c r="S327" i="15"/>
  <c r="S328" i="15"/>
  <c r="S329" i="15"/>
  <c r="S330" i="15"/>
  <c r="S331" i="15"/>
  <c r="S332" i="15"/>
  <c r="S333" i="15"/>
  <c r="S334" i="15"/>
  <c r="S335" i="15"/>
  <c r="S336" i="15"/>
  <c r="S337" i="15"/>
  <c r="S338" i="15"/>
  <c r="S339" i="15"/>
  <c r="S340" i="15"/>
  <c r="S341" i="15"/>
  <c r="S342" i="15"/>
  <c r="S343" i="15"/>
  <c r="S344" i="15"/>
  <c r="S345" i="15"/>
  <c r="S346" i="15"/>
  <c r="S347" i="15"/>
  <c r="S348" i="15"/>
  <c r="S349" i="15"/>
  <c r="S350" i="15"/>
  <c r="S351" i="15"/>
  <c r="S352" i="15"/>
  <c r="S353" i="15"/>
  <c r="S354" i="15"/>
  <c r="S355" i="15"/>
  <c r="S356" i="15"/>
  <c r="S357" i="15"/>
  <c r="S358" i="15"/>
  <c r="S359" i="15"/>
  <c r="S360" i="15"/>
  <c r="S361" i="15"/>
  <c r="S362" i="15"/>
  <c r="S363" i="15"/>
  <c r="S364" i="15"/>
  <c r="S365" i="15"/>
  <c r="S366" i="15"/>
  <c r="S367" i="15"/>
  <c r="S368" i="15"/>
  <c r="S369" i="15"/>
  <c r="S370" i="15"/>
  <c r="S371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404" i="15"/>
  <c r="S405" i="15"/>
  <c r="S406" i="15"/>
  <c r="S407" i="15"/>
  <c r="S408" i="15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46" i="15"/>
  <c r="S447" i="15"/>
  <c r="S448" i="15"/>
  <c r="S449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S471" i="15"/>
  <c r="S472" i="15"/>
  <c r="S473" i="15"/>
  <c r="S474" i="15"/>
  <c r="S475" i="15"/>
  <c r="S476" i="15"/>
  <c r="S477" i="15"/>
  <c r="S478" i="15"/>
  <c r="S479" i="15"/>
  <c r="S480" i="15"/>
  <c r="S481" i="15"/>
  <c r="S482" i="15"/>
  <c r="S483" i="15"/>
  <c r="S484" i="15"/>
  <c r="S485" i="15"/>
  <c r="S486" i="15"/>
  <c r="S487" i="15"/>
  <c r="S488" i="15"/>
  <c r="S489" i="15"/>
  <c r="S490" i="15"/>
  <c r="S491" i="15"/>
  <c r="S492" i="15"/>
  <c r="S493" i="15"/>
  <c r="S494" i="15"/>
  <c r="S495" i="15"/>
  <c r="S496" i="15"/>
  <c r="S497" i="15"/>
  <c r="S498" i="15"/>
  <c r="S499" i="15"/>
  <c r="S500" i="15"/>
  <c r="S501" i="15"/>
  <c r="S502" i="15"/>
  <c r="S503" i="15"/>
  <c r="S504" i="15"/>
  <c r="S505" i="15"/>
  <c r="S506" i="15"/>
  <c r="S507" i="15"/>
  <c r="S508" i="15"/>
  <c r="S509" i="15"/>
  <c r="S510" i="15"/>
  <c r="S511" i="15"/>
  <c r="S512" i="15"/>
  <c r="S513" i="15"/>
  <c r="S16" i="43"/>
  <c r="S17" i="43"/>
  <c r="S18" i="43"/>
  <c r="S19" i="43"/>
  <c r="S20" i="43"/>
  <c r="S21" i="43"/>
  <c r="S22" i="43"/>
  <c r="S23" i="43"/>
  <c r="S24" i="43"/>
  <c r="S25" i="43"/>
  <c r="S26" i="43"/>
  <c r="S27" i="43"/>
  <c r="S28" i="43"/>
  <c r="S29" i="43"/>
  <c r="S30" i="43"/>
  <c r="S31" i="43"/>
  <c r="S32" i="43"/>
  <c r="S33" i="43"/>
  <c r="S34" i="43"/>
  <c r="S35" i="43"/>
  <c r="S36" i="43"/>
  <c r="S37" i="43"/>
  <c r="S38" i="43"/>
  <c r="S39" i="43"/>
  <c r="S40" i="43"/>
  <c r="S41" i="43"/>
  <c r="S42" i="43"/>
  <c r="S43" i="43"/>
  <c r="S44" i="43"/>
  <c r="S45" i="43"/>
  <c r="S46" i="43"/>
  <c r="S47" i="43"/>
  <c r="S48" i="43"/>
  <c r="S49" i="43"/>
  <c r="S50" i="43"/>
  <c r="S51" i="43"/>
  <c r="S52" i="43"/>
  <c r="S53" i="43"/>
  <c r="S54" i="43"/>
  <c r="S55" i="43"/>
  <c r="S56" i="43"/>
  <c r="S57" i="43"/>
  <c r="S58" i="43"/>
  <c r="S59" i="43"/>
  <c r="S60" i="43"/>
  <c r="S61" i="43"/>
  <c r="S62" i="43"/>
  <c r="S63" i="43"/>
  <c r="S64" i="43"/>
  <c r="S65" i="43"/>
  <c r="S66" i="43"/>
  <c r="S67" i="43"/>
  <c r="S68" i="43"/>
  <c r="S69" i="43"/>
  <c r="S70" i="43"/>
  <c r="S71" i="43"/>
  <c r="S72" i="43"/>
  <c r="S73" i="43"/>
  <c r="S74" i="43"/>
  <c r="S75" i="43"/>
  <c r="S76" i="43"/>
  <c r="S77" i="43"/>
  <c r="S78" i="43"/>
  <c r="S79" i="43"/>
  <c r="S80" i="43"/>
  <c r="S81" i="43"/>
  <c r="S82" i="43"/>
  <c r="S83" i="43"/>
  <c r="S84" i="43"/>
  <c r="S85" i="43"/>
  <c r="S86" i="43"/>
  <c r="S87" i="43"/>
  <c r="S88" i="43"/>
  <c r="S89" i="43"/>
  <c r="S90" i="43"/>
  <c r="S91" i="43"/>
  <c r="S92" i="43"/>
  <c r="S93" i="43"/>
  <c r="S94" i="43"/>
  <c r="S95" i="43"/>
  <c r="S96" i="43"/>
  <c r="S97" i="43"/>
  <c r="S98" i="43"/>
  <c r="S99" i="43"/>
  <c r="S100" i="43"/>
  <c r="S101" i="43"/>
  <c r="S102" i="43"/>
  <c r="S103" i="43"/>
  <c r="S104" i="43"/>
  <c r="S105" i="43"/>
  <c r="S106" i="43"/>
  <c r="S107" i="43"/>
  <c r="S108" i="43"/>
  <c r="S109" i="43"/>
  <c r="S110" i="43"/>
  <c r="S111" i="43"/>
  <c r="S112" i="43"/>
  <c r="S113" i="43"/>
  <c r="S114" i="43"/>
  <c r="S115" i="43"/>
  <c r="S116" i="43"/>
  <c r="S117" i="43"/>
  <c r="S118" i="43"/>
  <c r="S119" i="43"/>
  <c r="S120" i="43"/>
  <c r="S121" i="43"/>
  <c r="S122" i="43"/>
  <c r="S123" i="43"/>
  <c r="S124" i="43"/>
  <c r="S125" i="43"/>
  <c r="S126" i="43"/>
  <c r="S127" i="43"/>
  <c r="S128" i="43"/>
  <c r="S129" i="43"/>
  <c r="S130" i="43"/>
  <c r="S131" i="43"/>
  <c r="S132" i="43"/>
  <c r="S133" i="43"/>
  <c r="S134" i="43"/>
  <c r="S135" i="43"/>
  <c r="S136" i="43"/>
  <c r="S137" i="43"/>
  <c r="S138" i="43"/>
  <c r="S139" i="43"/>
  <c r="S140" i="43"/>
  <c r="S141" i="43"/>
  <c r="S142" i="43"/>
  <c r="S143" i="43"/>
  <c r="S144" i="43"/>
  <c r="S145" i="43"/>
  <c r="S146" i="43"/>
  <c r="S147" i="43"/>
  <c r="S148" i="43"/>
  <c r="S149" i="43"/>
  <c r="S150" i="43"/>
  <c r="S151" i="43"/>
  <c r="S152" i="43"/>
  <c r="S153" i="43"/>
  <c r="S154" i="43"/>
  <c r="S155" i="43"/>
  <c r="S156" i="43"/>
  <c r="S157" i="43"/>
  <c r="S158" i="43"/>
  <c r="S159" i="43"/>
  <c r="S160" i="43"/>
  <c r="S161" i="43"/>
  <c r="S162" i="43"/>
  <c r="S163" i="43"/>
  <c r="S164" i="43"/>
  <c r="S165" i="43"/>
  <c r="S166" i="43"/>
  <c r="S167" i="43"/>
  <c r="S168" i="43"/>
  <c r="S169" i="43"/>
  <c r="S170" i="43"/>
  <c r="S171" i="43"/>
  <c r="S172" i="43"/>
  <c r="S173" i="43"/>
  <c r="S174" i="43"/>
  <c r="S175" i="43"/>
  <c r="S176" i="43"/>
  <c r="S177" i="43"/>
  <c r="S178" i="43"/>
  <c r="S179" i="43"/>
  <c r="S180" i="43"/>
  <c r="S181" i="43"/>
  <c r="S182" i="43"/>
  <c r="S183" i="43"/>
  <c r="S184" i="43"/>
  <c r="S185" i="43"/>
  <c r="S186" i="43"/>
  <c r="S187" i="43"/>
  <c r="S188" i="43"/>
  <c r="S189" i="43"/>
  <c r="S190" i="43"/>
  <c r="S191" i="43"/>
  <c r="S192" i="43"/>
  <c r="S193" i="43"/>
  <c r="S194" i="43"/>
  <c r="S195" i="43"/>
  <c r="S196" i="43"/>
  <c r="S197" i="43"/>
  <c r="S198" i="43"/>
  <c r="S199" i="43"/>
  <c r="S200" i="43"/>
  <c r="S201" i="43"/>
  <c r="S202" i="43"/>
  <c r="S203" i="43"/>
  <c r="S204" i="43"/>
  <c r="S205" i="43"/>
  <c r="S206" i="43"/>
  <c r="S207" i="43"/>
  <c r="S208" i="43"/>
  <c r="S209" i="43"/>
  <c r="S210" i="43"/>
  <c r="S211" i="43"/>
  <c r="S212" i="43"/>
  <c r="S213" i="43"/>
  <c r="S214" i="43"/>
  <c r="S215" i="43"/>
  <c r="S216" i="43"/>
  <c r="S217" i="43"/>
  <c r="S218" i="43"/>
  <c r="S219" i="43"/>
  <c r="S220" i="43"/>
  <c r="S221" i="43"/>
  <c r="S222" i="43"/>
  <c r="S223" i="43"/>
  <c r="S224" i="43"/>
  <c r="S225" i="43"/>
  <c r="S226" i="43"/>
  <c r="S227" i="43"/>
  <c r="S228" i="43"/>
  <c r="S229" i="43"/>
  <c r="S230" i="43"/>
  <c r="S231" i="43"/>
  <c r="S232" i="43"/>
  <c r="S233" i="43"/>
  <c r="S234" i="43"/>
  <c r="S235" i="43"/>
  <c r="S236" i="43"/>
  <c r="S237" i="43"/>
  <c r="S238" i="43"/>
  <c r="S239" i="43"/>
  <c r="S240" i="43"/>
  <c r="S241" i="43"/>
  <c r="S242" i="43"/>
  <c r="S243" i="43"/>
  <c r="S244" i="43"/>
  <c r="S245" i="43"/>
  <c r="S246" i="43"/>
  <c r="S247" i="43"/>
  <c r="S248" i="43"/>
  <c r="S249" i="43"/>
  <c r="S250" i="43"/>
  <c r="S251" i="43"/>
  <c r="S252" i="43"/>
  <c r="S253" i="43"/>
  <c r="S254" i="43"/>
  <c r="S255" i="43"/>
  <c r="S256" i="43"/>
  <c r="S257" i="43"/>
  <c r="S258" i="43"/>
  <c r="S259" i="43"/>
  <c r="S260" i="43"/>
  <c r="S261" i="43"/>
  <c r="S262" i="43"/>
  <c r="S263" i="43"/>
  <c r="S264" i="43"/>
  <c r="S265" i="43"/>
  <c r="S266" i="43"/>
  <c r="S267" i="43"/>
  <c r="S268" i="43"/>
  <c r="S269" i="43"/>
  <c r="S270" i="43"/>
  <c r="S271" i="43"/>
  <c r="S272" i="43"/>
  <c r="S273" i="43"/>
  <c r="S274" i="43"/>
  <c r="S275" i="43"/>
  <c r="S276" i="43"/>
  <c r="S277" i="43"/>
  <c r="S278" i="43"/>
  <c r="S279" i="43"/>
  <c r="S280" i="43"/>
  <c r="S281" i="43"/>
  <c r="S282" i="43"/>
  <c r="S283" i="43"/>
  <c r="S284" i="43"/>
  <c r="S285" i="43"/>
  <c r="S286" i="43"/>
  <c r="S287" i="43"/>
  <c r="S288" i="43"/>
  <c r="S289" i="43"/>
  <c r="S290" i="43"/>
  <c r="S291" i="43"/>
  <c r="S292" i="43"/>
  <c r="S293" i="43"/>
  <c r="S294" i="43"/>
  <c r="S295" i="43"/>
  <c r="S296" i="43"/>
  <c r="S297" i="43"/>
  <c r="S298" i="43"/>
  <c r="S299" i="43"/>
  <c r="S300" i="43"/>
  <c r="S301" i="43"/>
  <c r="S302" i="43"/>
  <c r="S303" i="43"/>
  <c r="S304" i="43"/>
  <c r="S305" i="43"/>
  <c r="S306" i="43"/>
  <c r="S307" i="43"/>
  <c r="S308" i="43"/>
  <c r="S309" i="43"/>
  <c r="S310" i="43"/>
  <c r="S311" i="43"/>
  <c r="S312" i="43"/>
  <c r="S313" i="43"/>
  <c r="S314" i="43"/>
  <c r="S315" i="43"/>
  <c r="S316" i="43"/>
  <c r="S317" i="43"/>
  <c r="S318" i="43"/>
  <c r="S319" i="43"/>
  <c r="S320" i="43"/>
  <c r="S321" i="43"/>
  <c r="S322" i="43"/>
  <c r="S323" i="43"/>
  <c r="S324" i="43"/>
  <c r="S325" i="43"/>
  <c r="S326" i="43"/>
  <c r="S327" i="43"/>
  <c r="S328" i="43"/>
  <c r="S329" i="43"/>
  <c r="S330" i="43"/>
  <c r="S331" i="43"/>
  <c r="S332" i="43"/>
  <c r="S333" i="43"/>
  <c r="S334" i="43"/>
  <c r="S335" i="43"/>
  <c r="S336" i="43"/>
  <c r="S337" i="43"/>
  <c r="S338" i="43"/>
  <c r="S339" i="43"/>
  <c r="S340" i="43"/>
  <c r="S341" i="43"/>
  <c r="S342" i="43"/>
  <c r="S343" i="43"/>
  <c r="S344" i="43"/>
  <c r="S345" i="43"/>
  <c r="S346" i="43"/>
  <c r="S347" i="43"/>
  <c r="S348" i="43"/>
  <c r="S349" i="43"/>
  <c r="S350" i="43"/>
  <c r="S351" i="43"/>
  <c r="S352" i="43"/>
  <c r="S353" i="43"/>
  <c r="S354" i="43"/>
  <c r="S355" i="43"/>
  <c r="S356" i="43"/>
  <c r="S357" i="43"/>
  <c r="S358" i="43"/>
  <c r="S359" i="43"/>
  <c r="S360" i="43"/>
  <c r="S361" i="43"/>
  <c r="S362" i="43"/>
  <c r="S363" i="43"/>
  <c r="S364" i="43"/>
  <c r="S365" i="43"/>
  <c r="S366" i="43"/>
  <c r="S367" i="43"/>
  <c r="S368" i="43"/>
  <c r="S369" i="43"/>
  <c r="S370" i="43"/>
  <c r="S371" i="43"/>
  <c r="S372" i="43"/>
  <c r="S373" i="43"/>
  <c r="S374" i="43"/>
  <c r="S375" i="43"/>
  <c r="S376" i="43"/>
  <c r="S377" i="43"/>
  <c r="S378" i="43"/>
  <c r="S379" i="43"/>
  <c r="S380" i="43"/>
  <c r="S381" i="43"/>
  <c r="S382" i="43"/>
  <c r="S383" i="43"/>
  <c r="S384" i="43"/>
  <c r="S385" i="43"/>
  <c r="S386" i="43"/>
  <c r="S387" i="43"/>
  <c r="S388" i="43"/>
  <c r="S389" i="43"/>
  <c r="S390" i="43"/>
  <c r="S391" i="43"/>
  <c r="S392" i="43"/>
  <c r="S393" i="43"/>
  <c r="S394" i="43"/>
  <c r="S395" i="43"/>
  <c r="S396" i="43"/>
  <c r="S397" i="43"/>
  <c r="S398" i="43"/>
  <c r="S399" i="43"/>
  <c r="S400" i="43"/>
  <c r="S401" i="43"/>
  <c r="S402" i="43"/>
  <c r="S403" i="43"/>
  <c r="S404" i="43"/>
  <c r="S405" i="43"/>
  <c r="S406" i="43"/>
  <c r="S407" i="43"/>
  <c r="S408" i="43"/>
  <c r="S409" i="43"/>
  <c r="S410" i="43"/>
  <c r="S411" i="43"/>
  <c r="S412" i="43"/>
  <c r="S413" i="43"/>
  <c r="S414" i="43"/>
  <c r="S415" i="43"/>
  <c r="S416" i="43"/>
  <c r="S417" i="43"/>
  <c r="S418" i="43"/>
  <c r="S419" i="43"/>
  <c r="S420" i="43"/>
  <c r="S421" i="43"/>
  <c r="S422" i="43"/>
  <c r="S423" i="43"/>
  <c r="S424" i="43"/>
  <c r="S425" i="43"/>
  <c r="S426" i="43"/>
  <c r="S427" i="43"/>
  <c r="S428" i="43"/>
  <c r="S429" i="43"/>
  <c r="S430" i="43"/>
  <c r="S431" i="43"/>
  <c r="S432" i="43"/>
  <c r="S433" i="43"/>
  <c r="S434" i="43"/>
  <c r="S435" i="43"/>
  <c r="S436" i="43"/>
  <c r="S437" i="43"/>
  <c r="S438" i="43"/>
  <c r="S439" i="43"/>
  <c r="S440" i="43"/>
  <c r="S441" i="43"/>
  <c r="S442" i="43"/>
  <c r="S443" i="43"/>
  <c r="S444" i="43"/>
  <c r="S445" i="43"/>
  <c r="S446" i="43"/>
  <c r="S447" i="43"/>
  <c r="S448" i="43"/>
  <c r="S449" i="43"/>
  <c r="S450" i="43"/>
  <c r="S451" i="43"/>
  <c r="S452" i="43"/>
  <c r="S453" i="43"/>
  <c r="S454" i="43"/>
  <c r="S455" i="43"/>
  <c r="S456" i="43"/>
  <c r="S457" i="43"/>
  <c r="S458" i="43"/>
  <c r="S459" i="43"/>
  <c r="S460" i="43"/>
  <c r="S461" i="43"/>
  <c r="S462" i="43"/>
  <c r="S463" i="43"/>
  <c r="S464" i="43"/>
  <c r="S465" i="43"/>
  <c r="S466" i="43"/>
  <c r="S467" i="43"/>
  <c r="S468" i="43"/>
  <c r="S469" i="43"/>
  <c r="S470" i="43"/>
  <c r="S471" i="43"/>
  <c r="S472" i="43"/>
  <c r="S473" i="43"/>
  <c r="S474" i="43"/>
  <c r="S475" i="43"/>
  <c r="S476" i="43"/>
  <c r="S477" i="43"/>
  <c r="S478" i="43"/>
  <c r="S479" i="43"/>
  <c r="S480" i="43"/>
  <c r="S481" i="43"/>
  <c r="S482" i="43"/>
  <c r="S483" i="43"/>
  <c r="S484" i="43"/>
  <c r="S485" i="43"/>
  <c r="S486" i="43"/>
  <c r="S487" i="43"/>
  <c r="S488" i="43"/>
  <c r="S489" i="43"/>
  <c r="S490" i="43"/>
  <c r="S491" i="43"/>
  <c r="S492" i="43"/>
  <c r="S493" i="43"/>
  <c r="S494" i="43"/>
  <c r="S495" i="43"/>
  <c r="S496" i="43"/>
  <c r="S497" i="43"/>
  <c r="S498" i="43"/>
  <c r="S499" i="43"/>
  <c r="S500" i="43"/>
  <c r="S501" i="43"/>
  <c r="S502" i="43"/>
  <c r="S503" i="43"/>
  <c r="S504" i="43"/>
  <c r="S505" i="43"/>
  <c r="S506" i="43"/>
  <c r="S507" i="43"/>
  <c r="S508" i="43"/>
  <c r="S509" i="43"/>
  <c r="S510" i="43"/>
  <c r="S511" i="43"/>
  <c r="S512" i="43"/>
  <c r="S513" i="43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6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168" i="16"/>
  <c r="S169" i="16"/>
  <c r="S170" i="16"/>
  <c r="S171" i="16"/>
  <c r="S172" i="16"/>
  <c r="S173" i="16"/>
  <c r="S174" i="16"/>
  <c r="S175" i="16"/>
  <c r="S176" i="16"/>
  <c r="S177" i="16"/>
  <c r="S178" i="16"/>
  <c r="S179" i="16"/>
  <c r="S180" i="16"/>
  <c r="S181" i="16"/>
  <c r="S182" i="16"/>
  <c r="S183" i="16"/>
  <c r="S184" i="16"/>
  <c r="S185" i="16"/>
  <c r="S186" i="16"/>
  <c r="S187" i="16"/>
  <c r="S188" i="16"/>
  <c r="S189" i="16"/>
  <c r="S190" i="16"/>
  <c r="S191" i="16"/>
  <c r="S192" i="16"/>
  <c r="S193" i="16"/>
  <c r="S194" i="16"/>
  <c r="S195" i="16"/>
  <c r="S196" i="16"/>
  <c r="S197" i="16"/>
  <c r="S198" i="16"/>
  <c r="S199" i="16"/>
  <c r="S200" i="16"/>
  <c r="S201" i="16"/>
  <c r="S202" i="16"/>
  <c r="S203" i="16"/>
  <c r="S204" i="16"/>
  <c r="S205" i="16"/>
  <c r="S206" i="16"/>
  <c r="S207" i="16"/>
  <c r="S208" i="16"/>
  <c r="S209" i="16"/>
  <c r="S210" i="16"/>
  <c r="S211" i="16"/>
  <c r="S212" i="16"/>
  <c r="S213" i="16"/>
  <c r="S214" i="16"/>
  <c r="S215" i="16"/>
  <c r="S216" i="16"/>
  <c r="S217" i="16"/>
  <c r="S218" i="16"/>
  <c r="S219" i="16"/>
  <c r="S220" i="16"/>
  <c r="S221" i="16"/>
  <c r="S222" i="16"/>
  <c r="S223" i="16"/>
  <c r="S224" i="16"/>
  <c r="S225" i="16"/>
  <c r="S226" i="16"/>
  <c r="S227" i="16"/>
  <c r="S228" i="16"/>
  <c r="S229" i="16"/>
  <c r="S230" i="16"/>
  <c r="S231" i="16"/>
  <c r="S232" i="16"/>
  <c r="S233" i="16"/>
  <c r="S234" i="16"/>
  <c r="S235" i="16"/>
  <c r="S236" i="16"/>
  <c r="S237" i="16"/>
  <c r="S238" i="16"/>
  <c r="S239" i="16"/>
  <c r="S240" i="16"/>
  <c r="S241" i="16"/>
  <c r="S242" i="16"/>
  <c r="S243" i="16"/>
  <c r="S244" i="16"/>
  <c r="S245" i="16"/>
  <c r="S246" i="16"/>
  <c r="S247" i="16"/>
  <c r="S248" i="16"/>
  <c r="S249" i="16"/>
  <c r="S250" i="16"/>
  <c r="S251" i="16"/>
  <c r="S252" i="16"/>
  <c r="S253" i="16"/>
  <c r="S254" i="16"/>
  <c r="S255" i="16"/>
  <c r="S256" i="16"/>
  <c r="S257" i="16"/>
  <c r="S258" i="16"/>
  <c r="S259" i="16"/>
  <c r="S260" i="16"/>
  <c r="S261" i="16"/>
  <c r="S262" i="16"/>
  <c r="S263" i="16"/>
  <c r="S264" i="16"/>
  <c r="S265" i="16"/>
  <c r="S266" i="16"/>
  <c r="S267" i="16"/>
  <c r="S268" i="16"/>
  <c r="S269" i="16"/>
  <c r="S270" i="16"/>
  <c r="S271" i="16"/>
  <c r="S272" i="16"/>
  <c r="S273" i="16"/>
  <c r="S274" i="16"/>
  <c r="S275" i="16"/>
  <c r="S276" i="16"/>
  <c r="S277" i="16"/>
  <c r="S278" i="16"/>
  <c r="S279" i="16"/>
  <c r="S280" i="16"/>
  <c r="S281" i="16"/>
  <c r="S282" i="16"/>
  <c r="S283" i="16"/>
  <c r="S284" i="16"/>
  <c r="S285" i="16"/>
  <c r="S286" i="16"/>
  <c r="S287" i="16"/>
  <c r="S288" i="16"/>
  <c r="S289" i="16"/>
  <c r="S290" i="16"/>
  <c r="S291" i="16"/>
  <c r="S292" i="16"/>
  <c r="S293" i="16"/>
  <c r="S294" i="16"/>
  <c r="S295" i="16"/>
  <c r="S296" i="16"/>
  <c r="S297" i="16"/>
  <c r="S298" i="16"/>
  <c r="S299" i="16"/>
  <c r="S300" i="16"/>
  <c r="S301" i="16"/>
  <c r="S302" i="16"/>
  <c r="S303" i="16"/>
  <c r="S304" i="16"/>
  <c r="S305" i="16"/>
  <c r="S306" i="16"/>
  <c r="S307" i="16"/>
  <c r="S308" i="16"/>
  <c r="S309" i="16"/>
  <c r="S310" i="16"/>
  <c r="S311" i="16"/>
  <c r="S312" i="16"/>
  <c r="S313" i="16"/>
  <c r="S314" i="16"/>
  <c r="S315" i="16"/>
  <c r="S316" i="16"/>
  <c r="S317" i="16"/>
  <c r="S318" i="16"/>
  <c r="S319" i="16"/>
  <c r="S320" i="16"/>
  <c r="S321" i="16"/>
  <c r="S322" i="16"/>
  <c r="S323" i="16"/>
  <c r="S324" i="16"/>
  <c r="S325" i="16"/>
  <c r="S326" i="16"/>
  <c r="S327" i="16"/>
  <c r="S328" i="16"/>
  <c r="S329" i="16"/>
  <c r="S330" i="16"/>
  <c r="S331" i="16"/>
  <c r="S332" i="16"/>
  <c r="S333" i="16"/>
  <c r="S334" i="16"/>
  <c r="S335" i="16"/>
  <c r="S336" i="16"/>
  <c r="S337" i="16"/>
  <c r="S338" i="16"/>
  <c r="S339" i="16"/>
  <c r="S340" i="16"/>
  <c r="S341" i="16"/>
  <c r="S342" i="16"/>
  <c r="S343" i="16"/>
  <c r="S344" i="16"/>
  <c r="S345" i="16"/>
  <c r="S346" i="16"/>
  <c r="S347" i="16"/>
  <c r="S348" i="16"/>
  <c r="S349" i="16"/>
  <c r="S350" i="16"/>
  <c r="S351" i="16"/>
  <c r="S352" i="16"/>
  <c r="S353" i="16"/>
  <c r="S354" i="16"/>
  <c r="S355" i="16"/>
  <c r="S356" i="16"/>
  <c r="S357" i="16"/>
  <c r="S358" i="16"/>
  <c r="S359" i="16"/>
  <c r="S360" i="16"/>
  <c r="S361" i="16"/>
  <c r="S362" i="16"/>
  <c r="S363" i="16"/>
  <c r="S364" i="16"/>
  <c r="S365" i="16"/>
  <c r="S366" i="16"/>
  <c r="S367" i="16"/>
  <c r="S368" i="16"/>
  <c r="S369" i="16"/>
  <c r="S370" i="16"/>
  <c r="S371" i="16"/>
  <c r="S372" i="16"/>
  <c r="S373" i="16"/>
  <c r="S374" i="16"/>
  <c r="S375" i="16"/>
  <c r="S376" i="16"/>
  <c r="S377" i="16"/>
  <c r="S378" i="16"/>
  <c r="S379" i="16"/>
  <c r="S380" i="16"/>
  <c r="S381" i="16"/>
  <c r="S382" i="16"/>
  <c r="S383" i="16"/>
  <c r="S384" i="16"/>
  <c r="S385" i="16"/>
  <c r="S386" i="16"/>
  <c r="S387" i="16"/>
  <c r="S388" i="16"/>
  <c r="S389" i="16"/>
  <c r="S390" i="16"/>
  <c r="S391" i="16"/>
  <c r="S392" i="16"/>
  <c r="S393" i="16"/>
  <c r="S394" i="16"/>
  <c r="S395" i="16"/>
  <c r="S396" i="16"/>
  <c r="S397" i="16"/>
  <c r="S398" i="16"/>
  <c r="S399" i="16"/>
  <c r="S400" i="16"/>
  <c r="S401" i="16"/>
  <c r="S402" i="16"/>
  <c r="S403" i="16"/>
  <c r="S404" i="16"/>
  <c r="S405" i="16"/>
  <c r="S406" i="16"/>
  <c r="S407" i="16"/>
  <c r="S408" i="16"/>
  <c r="S409" i="16"/>
  <c r="S410" i="16"/>
  <c r="S411" i="16"/>
  <c r="S412" i="16"/>
  <c r="S413" i="16"/>
  <c r="S414" i="16"/>
  <c r="S415" i="16"/>
  <c r="S416" i="16"/>
  <c r="S417" i="16"/>
  <c r="S418" i="16"/>
  <c r="S419" i="16"/>
  <c r="S420" i="16"/>
  <c r="S421" i="16"/>
  <c r="S422" i="16"/>
  <c r="S423" i="16"/>
  <c r="S424" i="16"/>
  <c r="S425" i="16"/>
  <c r="S426" i="16"/>
  <c r="S427" i="16"/>
  <c r="S428" i="16"/>
  <c r="S429" i="16"/>
  <c r="S430" i="16"/>
  <c r="S431" i="16"/>
  <c r="S432" i="16"/>
  <c r="S433" i="16"/>
  <c r="S434" i="16"/>
  <c r="S435" i="16"/>
  <c r="S436" i="16"/>
  <c r="S437" i="16"/>
  <c r="S438" i="16"/>
  <c r="S439" i="16"/>
  <c r="S440" i="16"/>
  <c r="S441" i="16"/>
  <c r="S442" i="16"/>
  <c r="S443" i="16"/>
  <c r="S444" i="16"/>
  <c r="S445" i="16"/>
  <c r="S446" i="16"/>
  <c r="S447" i="16"/>
  <c r="S448" i="16"/>
  <c r="S449" i="16"/>
  <c r="S450" i="16"/>
  <c r="S451" i="16"/>
  <c r="S452" i="16"/>
  <c r="S453" i="16"/>
  <c r="S454" i="16"/>
  <c r="S455" i="16"/>
  <c r="S456" i="16"/>
  <c r="S457" i="16"/>
  <c r="S458" i="16"/>
  <c r="S459" i="16"/>
  <c r="S460" i="16"/>
  <c r="S461" i="16"/>
  <c r="S462" i="16"/>
  <c r="S463" i="16"/>
  <c r="S464" i="16"/>
  <c r="S465" i="16"/>
  <c r="S466" i="16"/>
  <c r="S467" i="16"/>
  <c r="S468" i="16"/>
  <c r="S469" i="16"/>
  <c r="S470" i="16"/>
  <c r="S471" i="16"/>
  <c r="S472" i="16"/>
  <c r="S473" i="16"/>
  <c r="S474" i="16"/>
  <c r="S475" i="16"/>
  <c r="S476" i="16"/>
  <c r="S477" i="16"/>
  <c r="S478" i="16"/>
  <c r="S479" i="16"/>
  <c r="S480" i="16"/>
  <c r="S481" i="16"/>
  <c r="S482" i="16"/>
  <c r="S483" i="16"/>
  <c r="S484" i="16"/>
  <c r="S485" i="16"/>
  <c r="S486" i="16"/>
  <c r="S487" i="16"/>
  <c r="S488" i="16"/>
  <c r="S489" i="16"/>
  <c r="S490" i="16"/>
  <c r="S491" i="16"/>
  <c r="S492" i="16"/>
  <c r="S493" i="16"/>
  <c r="S494" i="16"/>
  <c r="S495" i="16"/>
  <c r="S496" i="16"/>
  <c r="S497" i="16"/>
  <c r="S498" i="16"/>
  <c r="S499" i="16"/>
  <c r="S500" i="16"/>
  <c r="S501" i="16"/>
  <c r="S502" i="16"/>
  <c r="S503" i="16"/>
  <c r="S504" i="16"/>
  <c r="S505" i="16"/>
  <c r="S506" i="16"/>
  <c r="S507" i="16"/>
  <c r="S508" i="16"/>
  <c r="S509" i="16"/>
  <c r="S510" i="16"/>
  <c r="S511" i="16"/>
  <c r="S512" i="16"/>
  <c r="S513" i="16"/>
  <c r="S16" i="42"/>
  <c r="S17" i="42"/>
  <c r="S18" i="42"/>
  <c r="S19" i="42"/>
  <c r="S20" i="42"/>
  <c r="S21" i="42"/>
  <c r="S22" i="42"/>
  <c r="S23" i="42"/>
  <c r="S24" i="42"/>
  <c r="S25" i="42"/>
  <c r="S26" i="42"/>
  <c r="S27" i="42"/>
  <c r="S28" i="42"/>
  <c r="S29" i="42"/>
  <c r="S30" i="42"/>
  <c r="S31" i="42"/>
  <c r="S32" i="42"/>
  <c r="S33" i="42"/>
  <c r="S34" i="42"/>
  <c r="S35" i="42"/>
  <c r="S36" i="42"/>
  <c r="S37" i="42"/>
  <c r="S38" i="42"/>
  <c r="S39" i="42"/>
  <c r="S40" i="42"/>
  <c r="S41" i="42"/>
  <c r="S42" i="42"/>
  <c r="S43" i="42"/>
  <c r="S44" i="42"/>
  <c r="S45" i="42"/>
  <c r="S46" i="42"/>
  <c r="S47" i="42"/>
  <c r="S48" i="42"/>
  <c r="S49" i="42"/>
  <c r="S50" i="42"/>
  <c r="S51" i="42"/>
  <c r="S52" i="42"/>
  <c r="S53" i="42"/>
  <c r="S54" i="42"/>
  <c r="S55" i="42"/>
  <c r="S56" i="42"/>
  <c r="S57" i="42"/>
  <c r="S58" i="42"/>
  <c r="S59" i="42"/>
  <c r="S60" i="42"/>
  <c r="S61" i="42"/>
  <c r="S62" i="42"/>
  <c r="S63" i="42"/>
  <c r="S64" i="42"/>
  <c r="S65" i="42"/>
  <c r="S66" i="42"/>
  <c r="S67" i="42"/>
  <c r="S68" i="42"/>
  <c r="S69" i="42"/>
  <c r="S70" i="42"/>
  <c r="S71" i="42"/>
  <c r="S72" i="42"/>
  <c r="S73" i="42"/>
  <c r="S74" i="42"/>
  <c r="S75" i="42"/>
  <c r="S76" i="42"/>
  <c r="S77" i="42"/>
  <c r="S78" i="42"/>
  <c r="S79" i="42"/>
  <c r="S80" i="42"/>
  <c r="S81" i="42"/>
  <c r="S82" i="42"/>
  <c r="S83" i="42"/>
  <c r="S84" i="42"/>
  <c r="S85" i="42"/>
  <c r="S86" i="42"/>
  <c r="S87" i="42"/>
  <c r="S88" i="42"/>
  <c r="S89" i="42"/>
  <c r="S90" i="42"/>
  <c r="S91" i="42"/>
  <c r="S92" i="42"/>
  <c r="S93" i="42"/>
  <c r="S94" i="42"/>
  <c r="S95" i="42"/>
  <c r="S96" i="42"/>
  <c r="S97" i="42"/>
  <c r="S98" i="42"/>
  <c r="S99" i="42"/>
  <c r="S100" i="42"/>
  <c r="S101" i="42"/>
  <c r="S102" i="42"/>
  <c r="S103" i="42"/>
  <c r="S104" i="42"/>
  <c r="S105" i="42"/>
  <c r="S106" i="42"/>
  <c r="S107" i="42"/>
  <c r="S108" i="42"/>
  <c r="S109" i="42"/>
  <c r="S110" i="42"/>
  <c r="S111" i="42"/>
  <c r="S112" i="42"/>
  <c r="S113" i="42"/>
  <c r="S114" i="42"/>
  <c r="S115" i="42"/>
  <c r="S116" i="42"/>
  <c r="S117" i="42"/>
  <c r="S118" i="42"/>
  <c r="S119" i="42"/>
  <c r="S120" i="42"/>
  <c r="S121" i="42"/>
  <c r="S122" i="42"/>
  <c r="S123" i="42"/>
  <c r="S124" i="42"/>
  <c r="S125" i="42"/>
  <c r="S126" i="42"/>
  <c r="S127" i="42"/>
  <c r="S128" i="42"/>
  <c r="S129" i="42"/>
  <c r="S130" i="42"/>
  <c r="S131" i="42"/>
  <c r="S132" i="42"/>
  <c r="S133" i="42"/>
  <c r="S134" i="42"/>
  <c r="S135" i="42"/>
  <c r="S136" i="42"/>
  <c r="S137" i="42"/>
  <c r="S138" i="42"/>
  <c r="S139" i="42"/>
  <c r="S140" i="42"/>
  <c r="S141" i="42"/>
  <c r="S142" i="42"/>
  <c r="S143" i="42"/>
  <c r="S144" i="42"/>
  <c r="S145" i="42"/>
  <c r="S146" i="42"/>
  <c r="S147" i="42"/>
  <c r="S148" i="42"/>
  <c r="S149" i="42"/>
  <c r="S150" i="42"/>
  <c r="S151" i="42"/>
  <c r="S152" i="42"/>
  <c r="S153" i="42"/>
  <c r="S154" i="42"/>
  <c r="S155" i="42"/>
  <c r="S156" i="42"/>
  <c r="S157" i="42"/>
  <c r="S158" i="42"/>
  <c r="S159" i="42"/>
  <c r="S160" i="42"/>
  <c r="S161" i="42"/>
  <c r="S162" i="42"/>
  <c r="S163" i="42"/>
  <c r="S164" i="42"/>
  <c r="S165" i="42"/>
  <c r="S166" i="42"/>
  <c r="S167" i="42"/>
  <c r="S168" i="42"/>
  <c r="S169" i="42"/>
  <c r="S170" i="42"/>
  <c r="S171" i="42"/>
  <c r="S172" i="42"/>
  <c r="S173" i="42"/>
  <c r="S174" i="42"/>
  <c r="S175" i="42"/>
  <c r="S176" i="42"/>
  <c r="S177" i="42"/>
  <c r="S178" i="42"/>
  <c r="S179" i="42"/>
  <c r="S180" i="42"/>
  <c r="S181" i="42"/>
  <c r="S182" i="42"/>
  <c r="S183" i="42"/>
  <c r="S184" i="42"/>
  <c r="S185" i="42"/>
  <c r="S186" i="42"/>
  <c r="S187" i="42"/>
  <c r="S188" i="42"/>
  <c r="S189" i="42"/>
  <c r="S190" i="42"/>
  <c r="S191" i="42"/>
  <c r="S192" i="42"/>
  <c r="S193" i="42"/>
  <c r="S194" i="42"/>
  <c r="S195" i="42"/>
  <c r="S196" i="42"/>
  <c r="S197" i="42"/>
  <c r="S198" i="42"/>
  <c r="S199" i="42"/>
  <c r="S200" i="42"/>
  <c r="S201" i="42"/>
  <c r="S202" i="42"/>
  <c r="S203" i="42"/>
  <c r="S204" i="42"/>
  <c r="S205" i="42"/>
  <c r="S206" i="42"/>
  <c r="S207" i="42"/>
  <c r="S208" i="42"/>
  <c r="S209" i="42"/>
  <c r="S210" i="42"/>
  <c r="S211" i="42"/>
  <c r="S212" i="42"/>
  <c r="S213" i="42"/>
  <c r="S214" i="42"/>
  <c r="S215" i="42"/>
  <c r="S216" i="42"/>
  <c r="S217" i="42"/>
  <c r="S218" i="42"/>
  <c r="S219" i="42"/>
  <c r="S220" i="42"/>
  <c r="S221" i="42"/>
  <c r="S222" i="42"/>
  <c r="S223" i="42"/>
  <c r="S224" i="42"/>
  <c r="S225" i="42"/>
  <c r="S226" i="42"/>
  <c r="S227" i="42"/>
  <c r="S228" i="42"/>
  <c r="S229" i="42"/>
  <c r="S230" i="42"/>
  <c r="S231" i="42"/>
  <c r="S232" i="42"/>
  <c r="S233" i="42"/>
  <c r="S234" i="42"/>
  <c r="S235" i="42"/>
  <c r="S236" i="42"/>
  <c r="S237" i="42"/>
  <c r="S238" i="42"/>
  <c r="S239" i="42"/>
  <c r="S240" i="42"/>
  <c r="S241" i="42"/>
  <c r="S242" i="42"/>
  <c r="S243" i="42"/>
  <c r="S244" i="42"/>
  <c r="S245" i="42"/>
  <c r="S246" i="42"/>
  <c r="S247" i="42"/>
  <c r="S248" i="42"/>
  <c r="S249" i="42"/>
  <c r="S250" i="42"/>
  <c r="S251" i="42"/>
  <c r="S252" i="42"/>
  <c r="S253" i="42"/>
  <c r="S254" i="42"/>
  <c r="S255" i="42"/>
  <c r="S256" i="42"/>
  <c r="S257" i="42"/>
  <c r="S258" i="42"/>
  <c r="S259" i="42"/>
  <c r="S260" i="42"/>
  <c r="S261" i="42"/>
  <c r="S262" i="42"/>
  <c r="S263" i="42"/>
  <c r="S264" i="42"/>
  <c r="S265" i="42"/>
  <c r="S266" i="42"/>
  <c r="S267" i="42"/>
  <c r="S268" i="42"/>
  <c r="S269" i="42"/>
  <c r="S270" i="42"/>
  <c r="S271" i="42"/>
  <c r="S272" i="42"/>
  <c r="S273" i="42"/>
  <c r="S274" i="42"/>
  <c r="S275" i="42"/>
  <c r="S276" i="42"/>
  <c r="S277" i="42"/>
  <c r="S278" i="42"/>
  <c r="S279" i="42"/>
  <c r="S280" i="42"/>
  <c r="S281" i="42"/>
  <c r="S282" i="42"/>
  <c r="S283" i="42"/>
  <c r="S284" i="42"/>
  <c r="S285" i="42"/>
  <c r="S286" i="42"/>
  <c r="S287" i="42"/>
  <c r="S288" i="42"/>
  <c r="S289" i="42"/>
  <c r="S290" i="42"/>
  <c r="S291" i="42"/>
  <c r="S292" i="42"/>
  <c r="S293" i="42"/>
  <c r="S294" i="42"/>
  <c r="S295" i="42"/>
  <c r="S296" i="42"/>
  <c r="S297" i="42"/>
  <c r="S298" i="42"/>
  <c r="S299" i="42"/>
  <c r="S300" i="42"/>
  <c r="S301" i="42"/>
  <c r="S302" i="42"/>
  <c r="S303" i="42"/>
  <c r="S304" i="42"/>
  <c r="S305" i="42"/>
  <c r="S306" i="42"/>
  <c r="S307" i="42"/>
  <c r="S308" i="42"/>
  <c r="S309" i="42"/>
  <c r="S310" i="42"/>
  <c r="S311" i="42"/>
  <c r="S312" i="42"/>
  <c r="S313" i="42"/>
  <c r="S314" i="42"/>
  <c r="S315" i="42"/>
  <c r="S316" i="42"/>
  <c r="S317" i="42"/>
  <c r="S318" i="42"/>
  <c r="S319" i="42"/>
  <c r="S320" i="42"/>
  <c r="S321" i="42"/>
  <c r="S322" i="42"/>
  <c r="S323" i="42"/>
  <c r="S324" i="42"/>
  <c r="S325" i="42"/>
  <c r="S326" i="42"/>
  <c r="S327" i="42"/>
  <c r="S328" i="42"/>
  <c r="S329" i="42"/>
  <c r="S330" i="42"/>
  <c r="S331" i="42"/>
  <c r="S332" i="42"/>
  <c r="S333" i="42"/>
  <c r="S334" i="42"/>
  <c r="S335" i="42"/>
  <c r="S336" i="42"/>
  <c r="S337" i="42"/>
  <c r="S338" i="42"/>
  <c r="S339" i="42"/>
  <c r="S340" i="42"/>
  <c r="S341" i="42"/>
  <c r="S342" i="42"/>
  <c r="S343" i="42"/>
  <c r="S344" i="42"/>
  <c r="S345" i="42"/>
  <c r="S346" i="42"/>
  <c r="S347" i="42"/>
  <c r="S348" i="42"/>
  <c r="S349" i="42"/>
  <c r="S350" i="42"/>
  <c r="S351" i="42"/>
  <c r="S352" i="42"/>
  <c r="S353" i="42"/>
  <c r="S354" i="42"/>
  <c r="S355" i="42"/>
  <c r="S356" i="42"/>
  <c r="S357" i="42"/>
  <c r="S358" i="42"/>
  <c r="S359" i="42"/>
  <c r="S360" i="42"/>
  <c r="S361" i="42"/>
  <c r="S362" i="42"/>
  <c r="S363" i="42"/>
  <c r="S364" i="42"/>
  <c r="S365" i="42"/>
  <c r="S366" i="42"/>
  <c r="S367" i="42"/>
  <c r="S368" i="42"/>
  <c r="S369" i="42"/>
  <c r="S370" i="42"/>
  <c r="S371" i="42"/>
  <c r="S372" i="42"/>
  <c r="S373" i="42"/>
  <c r="S374" i="42"/>
  <c r="S375" i="42"/>
  <c r="S376" i="42"/>
  <c r="S377" i="42"/>
  <c r="S378" i="42"/>
  <c r="S379" i="42"/>
  <c r="S380" i="42"/>
  <c r="S381" i="42"/>
  <c r="S382" i="42"/>
  <c r="S383" i="42"/>
  <c r="S384" i="42"/>
  <c r="S385" i="42"/>
  <c r="S386" i="42"/>
  <c r="S387" i="42"/>
  <c r="S388" i="42"/>
  <c r="S389" i="42"/>
  <c r="S390" i="42"/>
  <c r="S391" i="42"/>
  <c r="S392" i="42"/>
  <c r="S393" i="42"/>
  <c r="S394" i="42"/>
  <c r="S395" i="42"/>
  <c r="S396" i="42"/>
  <c r="S397" i="42"/>
  <c r="S398" i="42"/>
  <c r="S399" i="42"/>
  <c r="S400" i="42"/>
  <c r="S401" i="42"/>
  <c r="S402" i="42"/>
  <c r="S403" i="42"/>
  <c r="S404" i="42"/>
  <c r="S405" i="42"/>
  <c r="S406" i="42"/>
  <c r="S407" i="42"/>
  <c r="S408" i="42"/>
  <c r="S409" i="42"/>
  <c r="S410" i="42"/>
  <c r="S411" i="42"/>
  <c r="S412" i="42"/>
  <c r="S413" i="42"/>
  <c r="S414" i="42"/>
  <c r="S415" i="42"/>
  <c r="S416" i="42"/>
  <c r="S417" i="42"/>
  <c r="S418" i="42"/>
  <c r="S419" i="42"/>
  <c r="S420" i="42"/>
  <c r="S421" i="42"/>
  <c r="S422" i="42"/>
  <c r="S423" i="42"/>
  <c r="S424" i="42"/>
  <c r="S425" i="42"/>
  <c r="S426" i="42"/>
  <c r="S427" i="42"/>
  <c r="S428" i="42"/>
  <c r="S429" i="42"/>
  <c r="S430" i="42"/>
  <c r="S431" i="42"/>
  <c r="S432" i="42"/>
  <c r="S433" i="42"/>
  <c r="S434" i="42"/>
  <c r="S435" i="42"/>
  <c r="S436" i="42"/>
  <c r="S437" i="42"/>
  <c r="S438" i="42"/>
  <c r="S439" i="42"/>
  <c r="S440" i="42"/>
  <c r="S441" i="42"/>
  <c r="S442" i="42"/>
  <c r="S443" i="42"/>
  <c r="S444" i="42"/>
  <c r="S445" i="42"/>
  <c r="S446" i="42"/>
  <c r="S447" i="42"/>
  <c r="S448" i="42"/>
  <c r="S449" i="42"/>
  <c r="S450" i="42"/>
  <c r="S451" i="42"/>
  <c r="S452" i="42"/>
  <c r="S453" i="42"/>
  <c r="S454" i="42"/>
  <c r="S455" i="42"/>
  <c r="S456" i="42"/>
  <c r="S457" i="42"/>
  <c r="S458" i="42"/>
  <c r="S459" i="42"/>
  <c r="S460" i="42"/>
  <c r="S461" i="42"/>
  <c r="S462" i="42"/>
  <c r="S463" i="42"/>
  <c r="S464" i="42"/>
  <c r="S465" i="42"/>
  <c r="S466" i="42"/>
  <c r="S467" i="42"/>
  <c r="S468" i="42"/>
  <c r="S469" i="42"/>
  <c r="S470" i="42"/>
  <c r="S471" i="42"/>
  <c r="S472" i="42"/>
  <c r="S473" i="42"/>
  <c r="S474" i="42"/>
  <c r="S475" i="42"/>
  <c r="S476" i="42"/>
  <c r="S477" i="42"/>
  <c r="S478" i="42"/>
  <c r="S479" i="42"/>
  <c r="S480" i="42"/>
  <c r="S481" i="42"/>
  <c r="S482" i="42"/>
  <c r="S483" i="42"/>
  <c r="S484" i="42"/>
  <c r="S485" i="42"/>
  <c r="S486" i="42"/>
  <c r="S487" i="42"/>
  <c r="S488" i="42"/>
  <c r="S489" i="42"/>
  <c r="S490" i="42"/>
  <c r="S491" i="42"/>
  <c r="S492" i="42"/>
  <c r="S493" i="42"/>
  <c r="S494" i="42"/>
  <c r="S495" i="42"/>
  <c r="S496" i="42"/>
  <c r="S497" i="42"/>
  <c r="S498" i="42"/>
  <c r="S499" i="42"/>
  <c r="S500" i="42"/>
  <c r="S501" i="42"/>
  <c r="S502" i="42"/>
  <c r="S503" i="42"/>
  <c r="S504" i="42"/>
  <c r="S505" i="42"/>
  <c r="S506" i="42"/>
  <c r="S507" i="42"/>
  <c r="S508" i="42"/>
  <c r="S509" i="42"/>
  <c r="S510" i="42"/>
  <c r="S511" i="42"/>
  <c r="S512" i="42"/>
  <c r="S513" i="42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16" i="41"/>
  <c r="S17" i="41"/>
  <c r="S18" i="41"/>
  <c r="S19" i="41"/>
  <c r="S20" i="41"/>
  <c r="S21" i="41"/>
  <c r="S22" i="41"/>
  <c r="S23" i="41"/>
  <c r="S24" i="41"/>
  <c r="S25" i="41"/>
  <c r="S26" i="41"/>
  <c r="S27" i="41"/>
  <c r="S28" i="41"/>
  <c r="S29" i="41"/>
  <c r="S30" i="41"/>
  <c r="S31" i="41"/>
  <c r="S32" i="41"/>
  <c r="S33" i="41"/>
  <c r="S34" i="41"/>
  <c r="S35" i="41"/>
  <c r="S36" i="41"/>
  <c r="S37" i="41"/>
  <c r="S38" i="41"/>
  <c r="S39" i="41"/>
  <c r="S40" i="41"/>
  <c r="S41" i="41"/>
  <c r="S42" i="41"/>
  <c r="S43" i="41"/>
  <c r="S44" i="41"/>
  <c r="S45" i="41"/>
  <c r="S46" i="41"/>
  <c r="S47" i="41"/>
  <c r="S48" i="41"/>
  <c r="S49" i="41"/>
  <c r="S50" i="41"/>
  <c r="S51" i="41"/>
  <c r="S52" i="41"/>
  <c r="S53" i="41"/>
  <c r="S54" i="41"/>
  <c r="S55" i="41"/>
  <c r="S56" i="41"/>
  <c r="S57" i="41"/>
  <c r="S58" i="41"/>
  <c r="S59" i="41"/>
  <c r="S60" i="41"/>
  <c r="S61" i="41"/>
  <c r="S62" i="41"/>
  <c r="S63" i="41"/>
  <c r="S64" i="41"/>
  <c r="S65" i="41"/>
  <c r="S66" i="41"/>
  <c r="S67" i="41"/>
  <c r="S68" i="41"/>
  <c r="S69" i="41"/>
  <c r="S70" i="41"/>
  <c r="S71" i="41"/>
  <c r="S72" i="41"/>
  <c r="S73" i="41"/>
  <c r="S74" i="41"/>
  <c r="S75" i="41"/>
  <c r="S76" i="41"/>
  <c r="S77" i="41"/>
  <c r="S78" i="41"/>
  <c r="S79" i="41"/>
  <c r="S80" i="41"/>
  <c r="S81" i="41"/>
  <c r="S82" i="41"/>
  <c r="S83" i="41"/>
  <c r="S84" i="41"/>
  <c r="S85" i="41"/>
  <c r="S86" i="41"/>
  <c r="S87" i="41"/>
  <c r="S88" i="41"/>
  <c r="S89" i="41"/>
  <c r="S90" i="41"/>
  <c r="S91" i="41"/>
  <c r="S92" i="41"/>
  <c r="S93" i="41"/>
  <c r="S94" i="41"/>
  <c r="S95" i="41"/>
  <c r="S96" i="41"/>
  <c r="S97" i="41"/>
  <c r="S98" i="41"/>
  <c r="S99" i="41"/>
  <c r="S100" i="41"/>
  <c r="S101" i="41"/>
  <c r="S102" i="41"/>
  <c r="S103" i="41"/>
  <c r="S104" i="41"/>
  <c r="S105" i="41"/>
  <c r="S106" i="41"/>
  <c r="S107" i="41"/>
  <c r="S108" i="41"/>
  <c r="S109" i="41"/>
  <c r="S110" i="41"/>
  <c r="S111" i="41"/>
  <c r="S112" i="41"/>
  <c r="S113" i="41"/>
  <c r="S114" i="41"/>
  <c r="S115" i="41"/>
  <c r="S116" i="41"/>
  <c r="S117" i="41"/>
  <c r="S118" i="41"/>
  <c r="S119" i="41"/>
  <c r="S120" i="41"/>
  <c r="S121" i="41"/>
  <c r="S122" i="41"/>
  <c r="S123" i="41"/>
  <c r="S124" i="41"/>
  <c r="S125" i="41"/>
  <c r="S126" i="41"/>
  <c r="S127" i="41"/>
  <c r="S128" i="41"/>
  <c r="S129" i="41"/>
  <c r="S130" i="41"/>
  <c r="S131" i="41"/>
  <c r="S132" i="41"/>
  <c r="S133" i="41"/>
  <c r="S134" i="41"/>
  <c r="S135" i="41"/>
  <c r="S136" i="41"/>
  <c r="S137" i="41"/>
  <c r="S138" i="41"/>
  <c r="S139" i="41"/>
  <c r="S140" i="41"/>
  <c r="S141" i="41"/>
  <c r="S142" i="41"/>
  <c r="S143" i="41"/>
  <c r="S144" i="41"/>
  <c r="S145" i="41"/>
  <c r="S146" i="41"/>
  <c r="S147" i="41"/>
  <c r="S148" i="41"/>
  <c r="S149" i="41"/>
  <c r="S150" i="41"/>
  <c r="S151" i="41"/>
  <c r="S152" i="41"/>
  <c r="S153" i="41"/>
  <c r="S154" i="41"/>
  <c r="S155" i="41"/>
  <c r="S156" i="41"/>
  <c r="S157" i="41"/>
  <c r="S158" i="41"/>
  <c r="S159" i="41"/>
  <c r="S160" i="41"/>
  <c r="S161" i="41"/>
  <c r="S162" i="41"/>
  <c r="S163" i="41"/>
  <c r="S164" i="41"/>
  <c r="S165" i="41"/>
  <c r="S166" i="41"/>
  <c r="S167" i="41"/>
  <c r="S168" i="41"/>
  <c r="S169" i="41"/>
  <c r="S170" i="41"/>
  <c r="S171" i="41"/>
  <c r="S172" i="41"/>
  <c r="S173" i="41"/>
  <c r="S174" i="41"/>
  <c r="S175" i="41"/>
  <c r="S176" i="41"/>
  <c r="S177" i="41"/>
  <c r="S178" i="41"/>
  <c r="S179" i="41"/>
  <c r="S180" i="41"/>
  <c r="S181" i="41"/>
  <c r="S182" i="41"/>
  <c r="S183" i="41"/>
  <c r="S184" i="41"/>
  <c r="S185" i="41"/>
  <c r="S186" i="41"/>
  <c r="S187" i="41"/>
  <c r="S188" i="41"/>
  <c r="S189" i="41"/>
  <c r="S190" i="41"/>
  <c r="S191" i="41"/>
  <c r="S192" i="41"/>
  <c r="S193" i="41"/>
  <c r="S194" i="41"/>
  <c r="S195" i="41"/>
  <c r="S196" i="41"/>
  <c r="S197" i="41"/>
  <c r="S198" i="41"/>
  <c r="S199" i="41"/>
  <c r="S200" i="41"/>
  <c r="S201" i="41"/>
  <c r="S202" i="41"/>
  <c r="S203" i="41"/>
  <c r="S204" i="41"/>
  <c r="S205" i="41"/>
  <c r="S206" i="41"/>
  <c r="S207" i="41"/>
  <c r="S208" i="41"/>
  <c r="S209" i="41"/>
  <c r="S210" i="41"/>
  <c r="S211" i="41"/>
  <c r="S212" i="41"/>
  <c r="S213" i="41"/>
  <c r="S214" i="41"/>
  <c r="S215" i="41"/>
  <c r="S216" i="41"/>
  <c r="S217" i="41"/>
  <c r="S218" i="41"/>
  <c r="S219" i="41"/>
  <c r="S220" i="41"/>
  <c r="S221" i="41"/>
  <c r="S222" i="41"/>
  <c r="S223" i="41"/>
  <c r="S224" i="41"/>
  <c r="S225" i="41"/>
  <c r="S226" i="41"/>
  <c r="S227" i="41"/>
  <c r="S228" i="41"/>
  <c r="S229" i="41"/>
  <c r="S230" i="41"/>
  <c r="S231" i="41"/>
  <c r="S232" i="41"/>
  <c r="S233" i="41"/>
  <c r="S234" i="41"/>
  <c r="S235" i="41"/>
  <c r="S236" i="41"/>
  <c r="S237" i="41"/>
  <c r="S238" i="41"/>
  <c r="S239" i="41"/>
  <c r="S240" i="41"/>
  <c r="S241" i="41"/>
  <c r="S242" i="41"/>
  <c r="S243" i="41"/>
  <c r="S244" i="41"/>
  <c r="S245" i="41"/>
  <c r="S246" i="41"/>
  <c r="S247" i="41"/>
  <c r="S248" i="41"/>
  <c r="S249" i="41"/>
  <c r="S250" i="41"/>
  <c r="S251" i="41"/>
  <c r="S252" i="41"/>
  <c r="S253" i="41"/>
  <c r="S254" i="41"/>
  <c r="S255" i="41"/>
  <c r="S256" i="41"/>
  <c r="S257" i="41"/>
  <c r="S258" i="41"/>
  <c r="S259" i="41"/>
  <c r="S260" i="41"/>
  <c r="S261" i="41"/>
  <c r="S262" i="41"/>
  <c r="S263" i="41"/>
  <c r="S264" i="41"/>
  <c r="S265" i="41"/>
  <c r="S266" i="41"/>
  <c r="S267" i="41"/>
  <c r="S268" i="41"/>
  <c r="S269" i="41"/>
  <c r="S270" i="41"/>
  <c r="S271" i="41"/>
  <c r="S272" i="41"/>
  <c r="S273" i="41"/>
  <c r="S274" i="41"/>
  <c r="S275" i="41"/>
  <c r="S276" i="41"/>
  <c r="S277" i="41"/>
  <c r="S278" i="41"/>
  <c r="S279" i="41"/>
  <c r="S280" i="41"/>
  <c r="S281" i="41"/>
  <c r="S282" i="41"/>
  <c r="S283" i="41"/>
  <c r="S284" i="41"/>
  <c r="S285" i="41"/>
  <c r="S286" i="41"/>
  <c r="S287" i="41"/>
  <c r="S288" i="41"/>
  <c r="S289" i="41"/>
  <c r="S290" i="41"/>
  <c r="S291" i="41"/>
  <c r="S292" i="41"/>
  <c r="S293" i="41"/>
  <c r="S294" i="41"/>
  <c r="S295" i="41"/>
  <c r="S296" i="41"/>
  <c r="S297" i="41"/>
  <c r="S298" i="41"/>
  <c r="S299" i="41"/>
  <c r="S300" i="41"/>
  <c r="S301" i="41"/>
  <c r="S302" i="41"/>
  <c r="S303" i="41"/>
  <c r="S304" i="41"/>
  <c r="S305" i="41"/>
  <c r="S306" i="41"/>
  <c r="S307" i="41"/>
  <c r="S308" i="41"/>
  <c r="S309" i="41"/>
  <c r="S310" i="41"/>
  <c r="S311" i="41"/>
  <c r="S312" i="41"/>
  <c r="S313" i="41"/>
  <c r="S314" i="41"/>
  <c r="S315" i="41"/>
  <c r="S316" i="41"/>
  <c r="S317" i="41"/>
  <c r="S318" i="41"/>
  <c r="S319" i="41"/>
  <c r="S320" i="41"/>
  <c r="S321" i="41"/>
  <c r="S322" i="41"/>
  <c r="S323" i="41"/>
  <c r="S324" i="41"/>
  <c r="S325" i="41"/>
  <c r="S326" i="41"/>
  <c r="S327" i="41"/>
  <c r="S328" i="41"/>
  <c r="S329" i="41"/>
  <c r="S330" i="41"/>
  <c r="S331" i="41"/>
  <c r="S332" i="41"/>
  <c r="S333" i="41"/>
  <c r="S334" i="41"/>
  <c r="S335" i="41"/>
  <c r="S336" i="41"/>
  <c r="S337" i="41"/>
  <c r="S338" i="41"/>
  <c r="S339" i="41"/>
  <c r="S340" i="41"/>
  <c r="S341" i="41"/>
  <c r="S342" i="41"/>
  <c r="S343" i="41"/>
  <c r="S344" i="41"/>
  <c r="S345" i="41"/>
  <c r="S346" i="41"/>
  <c r="S347" i="41"/>
  <c r="S348" i="41"/>
  <c r="S349" i="41"/>
  <c r="S350" i="41"/>
  <c r="S351" i="41"/>
  <c r="S352" i="41"/>
  <c r="S353" i="41"/>
  <c r="S354" i="41"/>
  <c r="S355" i="41"/>
  <c r="S356" i="41"/>
  <c r="S357" i="41"/>
  <c r="S358" i="41"/>
  <c r="S359" i="41"/>
  <c r="S360" i="41"/>
  <c r="S361" i="41"/>
  <c r="S362" i="41"/>
  <c r="S363" i="41"/>
  <c r="S364" i="41"/>
  <c r="S365" i="41"/>
  <c r="S366" i="41"/>
  <c r="S367" i="41"/>
  <c r="S368" i="41"/>
  <c r="S369" i="41"/>
  <c r="S370" i="41"/>
  <c r="S371" i="41"/>
  <c r="S372" i="41"/>
  <c r="S373" i="41"/>
  <c r="S374" i="41"/>
  <c r="S375" i="41"/>
  <c r="S376" i="41"/>
  <c r="S377" i="41"/>
  <c r="S378" i="41"/>
  <c r="S379" i="41"/>
  <c r="S380" i="41"/>
  <c r="S381" i="41"/>
  <c r="S382" i="41"/>
  <c r="S383" i="41"/>
  <c r="S384" i="41"/>
  <c r="S385" i="41"/>
  <c r="S386" i="41"/>
  <c r="S387" i="41"/>
  <c r="S388" i="41"/>
  <c r="S389" i="41"/>
  <c r="S390" i="41"/>
  <c r="S391" i="41"/>
  <c r="S392" i="41"/>
  <c r="S393" i="41"/>
  <c r="S394" i="41"/>
  <c r="S395" i="41"/>
  <c r="S396" i="41"/>
  <c r="S397" i="41"/>
  <c r="S398" i="41"/>
  <c r="S399" i="41"/>
  <c r="S400" i="41"/>
  <c r="S401" i="41"/>
  <c r="S402" i="41"/>
  <c r="S403" i="41"/>
  <c r="S404" i="41"/>
  <c r="S405" i="41"/>
  <c r="S406" i="41"/>
  <c r="S407" i="41"/>
  <c r="S408" i="41"/>
  <c r="S409" i="41"/>
  <c r="S410" i="41"/>
  <c r="S411" i="41"/>
  <c r="S412" i="41"/>
  <c r="S413" i="41"/>
  <c r="S414" i="41"/>
  <c r="S415" i="41"/>
  <c r="S416" i="41"/>
  <c r="S417" i="41"/>
  <c r="S418" i="41"/>
  <c r="S419" i="41"/>
  <c r="S420" i="41"/>
  <c r="S421" i="41"/>
  <c r="S422" i="41"/>
  <c r="S423" i="41"/>
  <c r="S424" i="41"/>
  <c r="S425" i="41"/>
  <c r="S426" i="41"/>
  <c r="S427" i="41"/>
  <c r="S428" i="41"/>
  <c r="S429" i="41"/>
  <c r="S430" i="41"/>
  <c r="S431" i="41"/>
  <c r="S432" i="41"/>
  <c r="S433" i="41"/>
  <c r="S434" i="41"/>
  <c r="S435" i="41"/>
  <c r="S436" i="41"/>
  <c r="S437" i="41"/>
  <c r="S438" i="41"/>
  <c r="S439" i="41"/>
  <c r="S440" i="41"/>
  <c r="S441" i="41"/>
  <c r="S442" i="41"/>
  <c r="S443" i="41"/>
  <c r="S444" i="41"/>
  <c r="S445" i="41"/>
  <c r="S446" i="41"/>
  <c r="S447" i="41"/>
  <c r="S448" i="41"/>
  <c r="S449" i="41"/>
  <c r="S450" i="41"/>
  <c r="S451" i="41"/>
  <c r="S452" i="41"/>
  <c r="S453" i="41"/>
  <c r="S454" i="41"/>
  <c r="S455" i="41"/>
  <c r="S456" i="41"/>
  <c r="S457" i="41"/>
  <c r="S458" i="41"/>
  <c r="S459" i="41"/>
  <c r="S460" i="41"/>
  <c r="S461" i="41"/>
  <c r="S462" i="41"/>
  <c r="S463" i="41"/>
  <c r="S464" i="41"/>
  <c r="S465" i="41"/>
  <c r="S466" i="41"/>
  <c r="S467" i="41"/>
  <c r="S468" i="41"/>
  <c r="S469" i="41"/>
  <c r="S470" i="41"/>
  <c r="S471" i="41"/>
  <c r="S472" i="41"/>
  <c r="S473" i="41"/>
  <c r="S474" i="41"/>
  <c r="S475" i="41"/>
  <c r="S476" i="41"/>
  <c r="S477" i="41"/>
  <c r="S478" i="41"/>
  <c r="S479" i="41"/>
  <c r="S480" i="41"/>
  <c r="S481" i="41"/>
  <c r="S482" i="41"/>
  <c r="S483" i="41"/>
  <c r="S484" i="41"/>
  <c r="S485" i="41"/>
  <c r="S486" i="41"/>
  <c r="S487" i="41"/>
  <c r="S488" i="41"/>
  <c r="S489" i="41"/>
  <c r="S490" i="41"/>
  <c r="S491" i="41"/>
  <c r="S492" i="41"/>
  <c r="S493" i="41"/>
  <c r="S494" i="41"/>
  <c r="S495" i="41"/>
  <c r="S496" i="41"/>
  <c r="S497" i="41"/>
  <c r="S498" i="41"/>
  <c r="S499" i="41"/>
  <c r="S500" i="41"/>
  <c r="S501" i="41"/>
  <c r="S502" i="41"/>
  <c r="S503" i="41"/>
  <c r="S504" i="41"/>
  <c r="S505" i="41"/>
  <c r="S506" i="41"/>
  <c r="S507" i="41"/>
  <c r="S508" i="41"/>
  <c r="S509" i="41"/>
  <c r="S510" i="41"/>
  <c r="S511" i="41"/>
  <c r="S512" i="41"/>
  <c r="S513" i="4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15" i="46"/>
  <c r="S15" i="45"/>
  <c r="S15" i="44"/>
  <c r="S15" i="43"/>
  <c r="S9" i="43" s="1"/>
  <c r="S15" i="42"/>
  <c r="S15" i="41"/>
  <c r="S15" i="13"/>
  <c r="S15" i="14"/>
  <c r="S15" i="15"/>
  <c r="S15" i="16"/>
  <c r="S15" i="3"/>
  <c r="S15" i="1"/>
  <c r="S10" i="46"/>
  <c r="S10" i="13"/>
  <c r="E48" i="28" s="1"/>
  <c r="S10" i="45"/>
  <c r="S9" i="45"/>
  <c r="S10" i="14"/>
  <c r="E48" i="29" s="1"/>
  <c r="S10" i="44"/>
  <c r="S10" i="15"/>
  <c r="E48" i="30" s="1"/>
  <c r="S10" i="43"/>
  <c r="S10" i="16"/>
  <c r="E48" i="31" s="1"/>
  <c r="S9" i="41" l="1"/>
  <c r="S9" i="42"/>
  <c r="S9" i="13"/>
  <c r="S9" i="3"/>
  <c r="S10" i="3" s="1"/>
  <c r="E48" i="32" s="1"/>
  <c r="S9" i="14"/>
  <c r="S9" i="15"/>
  <c r="S9" i="16"/>
  <c r="S9" i="46"/>
  <c r="S9" i="1"/>
  <c r="S10" i="1" s="1"/>
  <c r="E48" i="33" s="1"/>
  <c r="S10" i="42"/>
  <c r="S10" i="41"/>
  <c r="S11" i="41"/>
  <c r="S12" i="41" s="1"/>
  <c r="S11" i="42" l="1"/>
  <c r="S12" i="42" s="1"/>
  <c r="S11" i="1"/>
  <c r="S12" i="1" s="1"/>
  <c r="E40" i="28"/>
  <c r="E40" i="29"/>
  <c r="E40" i="30"/>
  <c r="E40" i="31"/>
  <c r="E40" i="32"/>
  <c r="S11" i="43" l="1"/>
  <c r="S12" i="43" s="1"/>
  <c r="S11" i="3"/>
  <c r="S12" i="3" s="1"/>
  <c r="E80" i="28"/>
  <c r="E81" i="28" s="1"/>
  <c r="E80" i="29"/>
  <c r="E81" i="29" s="1"/>
  <c r="E80" i="30"/>
  <c r="E81" i="30" s="1"/>
  <c r="E80" i="31"/>
  <c r="E81" i="31" s="1"/>
  <c r="E80" i="32"/>
  <c r="E81" i="32" s="1"/>
  <c r="E77" i="28"/>
  <c r="E74" i="28"/>
  <c r="E84" i="28" s="1"/>
  <c r="E77" i="29"/>
  <c r="E74" i="29"/>
  <c r="E84" i="29" s="1"/>
  <c r="E77" i="30"/>
  <c r="E74" i="30"/>
  <c r="E84" i="30" s="1"/>
  <c r="E77" i="31"/>
  <c r="E74" i="31"/>
  <c r="E84" i="31" s="1"/>
  <c r="E77" i="32"/>
  <c r="E74" i="32"/>
  <c r="E84" i="32" s="1"/>
  <c r="E80" i="33"/>
  <c r="E81" i="33" s="1"/>
  <c r="E77" i="33"/>
  <c r="S11" i="44" l="1"/>
  <c r="S12" i="44" s="1"/>
  <c r="S11" i="16"/>
  <c r="S12" i="16" s="1"/>
  <c r="E74" i="33"/>
  <c r="E84" i="33" s="1"/>
  <c r="E9" i="90"/>
  <c r="E7" i="90"/>
  <c r="C3" i="90"/>
  <c r="E22" i="90"/>
  <c r="E9" i="89"/>
  <c r="S11" i="45" l="1"/>
  <c r="S12" i="45" s="1"/>
  <c r="S11" i="15"/>
  <c r="S12" i="15" s="1"/>
  <c r="S11" i="46"/>
  <c r="S12" i="46" s="1"/>
  <c r="E12" i="90"/>
  <c r="C3" i="89"/>
  <c r="S11" i="14" l="1"/>
  <c r="S11" i="13" s="1"/>
  <c r="S12" i="13" s="1"/>
  <c r="E15" i="90"/>
  <c r="E17" i="28"/>
  <c r="E17" i="30"/>
  <c r="E17" i="32"/>
  <c r="E17" i="29"/>
  <c r="E17" i="31"/>
  <c r="E17" i="33"/>
  <c r="S12" i="14" l="1"/>
  <c r="E20" i="90"/>
  <c r="E18" i="90"/>
  <c r="E16" i="90"/>
  <c r="E17" i="90" s="1"/>
  <c r="D8" i="61"/>
  <c r="E8" i="61"/>
  <c r="F8" i="61"/>
  <c r="D9" i="61"/>
  <c r="E9" i="61"/>
  <c r="F9" i="61"/>
  <c r="D10" i="61"/>
  <c r="E10" i="61"/>
  <c r="F10" i="61"/>
  <c r="D11" i="61"/>
  <c r="E11" i="61"/>
  <c r="F11" i="61"/>
  <c r="D12" i="61"/>
  <c r="E12" i="61"/>
  <c r="F12" i="61"/>
  <c r="D13" i="61"/>
  <c r="E13" i="61"/>
  <c r="F13" i="61"/>
  <c r="D14" i="61"/>
  <c r="E14" i="61"/>
  <c r="F14" i="61"/>
  <c r="D15" i="61"/>
  <c r="E15" i="61"/>
  <c r="F15" i="61"/>
  <c r="D16" i="61"/>
  <c r="E16" i="61"/>
  <c r="F16" i="61"/>
  <c r="D17" i="61"/>
  <c r="E17" i="61"/>
  <c r="F17" i="61"/>
  <c r="D18" i="61"/>
  <c r="E18" i="61"/>
  <c r="F18" i="61"/>
  <c r="C18" i="61"/>
  <c r="C17" i="61"/>
  <c r="C16" i="61"/>
  <c r="C15" i="61"/>
  <c r="C14" i="61"/>
  <c r="C13" i="61"/>
  <c r="C12" i="61"/>
  <c r="C11" i="61"/>
  <c r="C10" i="61"/>
  <c r="C9" i="61"/>
  <c r="C8" i="61"/>
  <c r="D8" i="62"/>
  <c r="E8" i="62"/>
  <c r="F8" i="62"/>
  <c r="D9" i="62"/>
  <c r="E9" i="62"/>
  <c r="F9" i="62"/>
  <c r="D10" i="62"/>
  <c r="E10" i="62"/>
  <c r="F10" i="62"/>
  <c r="D11" i="62"/>
  <c r="E11" i="62"/>
  <c r="F11" i="62"/>
  <c r="D12" i="62"/>
  <c r="E12" i="62"/>
  <c r="F12" i="62"/>
  <c r="D13" i="62"/>
  <c r="E13" i="62"/>
  <c r="F13" i="62"/>
  <c r="D14" i="62"/>
  <c r="E14" i="62"/>
  <c r="F14" i="62"/>
  <c r="D15" i="62"/>
  <c r="E15" i="62"/>
  <c r="F15" i="62"/>
  <c r="D16" i="62"/>
  <c r="E16" i="62"/>
  <c r="F16" i="62"/>
  <c r="D17" i="62"/>
  <c r="E17" i="62"/>
  <c r="F17" i="62"/>
  <c r="D18" i="62"/>
  <c r="E18" i="62"/>
  <c r="F18" i="62"/>
  <c r="C18" i="62"/>
  <c r="C17" i="62"/>
  <c r="C16" i="62"/>
  <c r="C15" i="62"/>
  <c r="C14" i="62"/>
  <c r="C13" i="62"/>
  <c r="C12" i="62"/>
  <c r="C11" i="62"/>
  <c r="C10" i="62"/>
  <c r="C9" i="62"/>
  <c r="C8" i="62"/>
  <c r="D8" i="63"/>
  <c r="E8" i="63"/>
  <c r="F8" i="63"/>
  <c r="D9" i="63"/>
  <c r="E9" i="63"/>
  <c r="F9" i="63"/>
  <c r="D10" i="63"/>
  <c r="E10" i="63"/>
  <c r="F10" i="63"/>
  <c r="D11" i="63"/>
  <c r="E11" i="63"/>
  <c r="F11" i="63"/>
  <c r="D12" i="63"/>
  <c r="E12" i="63"/>
  <c r="F12" i="63"/>
  <c r="D13" i="63"/>
  <c r="E13" i="63"/>
  <c r="F13" i="63"/>
  <c r="D14" i="63"/>
  <c r="E14" i="63"/>
  <c r="F14" i="63"/>
  <c r="D15" i="63"/>
  <c r="E15" i="63"/>
  <c r="F15" i="63"/>
  <c r="D16" i="63"/>
  <c r="E16" i="63"/>
  <c r="F16" i="63"/>
  <c r="D17" i="63"/>
  <c r="E17" i="63"/>
  <c r="F17" i="63"/>
  <c r="D18" i="63"/>
  <c r="E18" i="63"/>
  <c r="F18" i="63"/>
  <c r="C18" i="63"/>
  <c r="C17" i="63"/>
  <c r="C16" i="63"/>
  <c r="C15" i="63"/>
  <c r="C14" i="63"/>
  <c r="C13" i="63"/>
  <c r="C12" i="63"/>
  <c r="C11" i="63"/>
  <c r="C10" i="63"/>
  <c r="C9" i="63"/>
  <c r="C8" i="63"/>
  <c r="D8" i="64"/>
  <c r="E8" i="64"/>
  <c r="F8" i="64"/>
  <c r="D9" i="64"/>
  <c r="E9" i="64"/>
  <c r="F9" i="64"/>
  <c r="D10" i="64"/>
  <c r="E10" i="64"/>
  <c r="F10" i="64"/>
  <c r="D11" i="64"/>
  <c r="E11" i="64"/>
  <c r="F11" i="64"/>
  <c r="D12" i="64"/>
  <c r="E12" i="64"/>
  <c r="F12" i="64"/>
  <c r="D13" i="64"/>
  <c r="E13" i="64"/>
  <c r="F13" i="64"/>
  <c r="D14" i="64"/>
  <c r="E14" i="64"/>
  <c r="F14" i="64"/>
  <c r="D15" i="64"/>
  <c r="E15" i="64"/>
  <c r="F15" i="64"/>
  <c r="D16" i="64"/>
  <c r="E16" i="64"/>
  <c r="F16" i="64"/>
  <c r="D17" i="64"/>
  <c r="E17" i="64"/>
  <c r="F17" i="64"/>
  <c r="D18" i="64"/>
  <c r="E18" i="64"/>
  <c r="F18" i="64"/>
  <c r="C18" i="64"/>
  <c r="C17" i="64"/>
  <c r="C16" i="64"/>
  <c r="C15" i="64"/>
  <c r="C14" i="64"/>
  <c r="C13" i="64"/>
  <c r="C12" i="64"/>
  <c r="C11" i="64"/>
  <c r="C10" i="64"/>
  <c r="C9" i="64"/>
  <c r="C8" i="64"/>
  <c r="D8" i="65"/>
  <c r="E8" i="65"/>
  <c r="F8" i="65"/>
  <c r="D9" i="65"/>
  <c r="E9" i="65"/>
  <c r="F9" i="65"/>
  <c r="D10" i="65"/>
  <c r="E10" i="65"/>
  <c r="F10" i="65"/>
  <c r="D11" i="65"/>
  <c r="E11" i="65"/>
  <c r="F11" i="65"/>
  <c r="D12" i="65"/>
  <c r="E12" i="65"/>
  <c r="F12" i="65"/>
  <c r="D13" i="65"/>
  <c r="E13" i="65"/>
  <c r="F13" i="65"/>
  <c r="D14" i="65"/>
  <c r="E14" i="65"/>
  <c r="F14" i="65"/>
  <c r="D15" i="65"/>
  <c r="E15" i="65"/>
  <c r="F15" i="65"/>
  <c r="D16" i="65"/>
  <c r="E16" i="65"/>
  <c r="F16" i="65"/>
  <c r="D17" i="65"/>
  <c r="E17" i="65"/>
  <c r="F17" i="65"/>
  <c r="D18" i="65"/>
  <c r="E18" i="65"/>
  <c r="F18" i="65"/>
  <c r="C9" i="65"/>
  <c r="C10" i="65"/>
  <c r="C11" i="65"/>
  <c r="C12" i="65"/>
  <c r="C13" i="65"/>
  <c r="C14" i="65"/>
  <c r="C15" i="65"/>
  <c r="C16" i="65"/>
  <c r="C17" i="65"/>
  <c r="C18" i="65"/>
  <c r="C8" i="65"/>
  <c r="F18" i="66"/>
  <c r="F17" i="66"/>
  <c r="F16" i="66"/>
  <c r="F15" i="66"/>
  <c r="F14" i="66"/>
  <c r="F13" i="66"/>
  <c r="F12" i="66"/>
  <c r="F11" i="66"/>
  <c r="F10" i="66"/>
  <c r="F9" i="66"/>
  <c r="F8" i="66"/>
  <c r="E18" i="66"/>
  <c r="E17" i="66"/>
  <c r="E16" i="66"/>
  <c r="E15" i="66"/>
  <c r="E14" i="66"/>
  <c r="E13" i="66"/>
  <c r="E12" i="66"/>
  <c r="E11" i="66"/>
  <c r="E10" i="66"/>
  <c r="E9" i="66"/>
  <c r="E8" i="66"/>
  <c r="D18" i="66"/>
  <c r="D17" i="66"/>
  <c r="D16" i="66"/>
  <c r="D15" i="66"/>
  <c r="D14" i="66"/>
  <c r="D13" i="66"/>
  <c r="D12" i="66"/>
  <c r="D11" i="66"/>
  <c r="D10" i="66"/>
  <c r="D9" i="66"/>
  <c r="D8" i="66"/>
  <c r="C18" i="66"/>
  <c r="C17" i="66"/>
  <c r="C16" i="66"/>
  <c r="C15" i="66"/>
  <c r="C14" i="66"/>
  <c r="C13" i="66"/>
  <c r="C12" i="66"/>
  <c r="C11" i="66"/>
  <c r="C10" i="66"/>
  <c r="C9" i="66"/>
  <c r="C8" i="66"/>
  <c r="E19" i="90" l="1"/>
  <c r="E21" i="90" s="1"/>
  <c r="E23" i="90" s="1"/>
  <c r="E24" i="90" s="1"/>
  <c r="E26" i="90" s="1"/>
  <c r="C1" i="90" l="1"/>
  <c r="C2" i="90"/>
  <c r="C2" i="89"/>
  <c r="C1" i="89"/>
  <c r="E55" i="28"/>
  <c r="E55" i="29"/>
  <c r="E55" i="30"/>
  <c r="E55" i="31"/>
  <c r="E55" i="32"/>
  <c r="E55" i="33"/>
  <c r="E32" i="28"/>
  <c r="E32" i="29"/>
  <c r="E32" i="30"/>
  <c r="E32" i="31"/>
  <c r="E32" i="32"/>
  <c r="E32" i="33"/>
  <c r="G13" i="36" l="1"/>
  <c r="C45" i="28" l="1"/>
  <c r="C45" i="29"/>
  <c r="C45" i="30"/>
  <c r="C45" i="31"/>
  <c r="C45" i="32"/>
  <c r="C45" i="33"/>
  <c r="Q513" i="13" l="1"/>
  <c r="Q512" i="13"/>
  <c r="Q511" i="13"/>
  <c r="Q510" i="13"/>
  <c r="Q509" i="13"/>
  <c r="Q508" i="13"/>
  <c r="Q507" i="13"/>
  <c r="Q506" i="13"/>
  <c r="Q505" i="13"/>
  <c r="Q504" i="13"/>
  <c r="Q503" i="13"/>
  <c r="Q502" i="13"/>
  <c r="Q501" i="13"/>
  <c r="Q500" i="13"/>
  <c r="Q499" i="13"/>
  <c r="Q498" i="13"/>
  <c r="Q497" i="13"/>
  <c r="Q496" i="13"/>
  <c r="Q495" i="13"/>
  <c r="Q494" i="13"/>
  <c r="Q493" i="13"/>
  <c r="Q492" i="13"/>
  <c r="Q491" i="13"/>
  <c r="Q490" i="13"/>
  <c r="Q489" i="13"/>
  <c r="Q488" i="13"/>
  <c r="Q487" i="13"/>
  <c r="Q486" i="13"/>
  <c r="Q485" i="13"/>
  <c r="Q484" i="13"/>
  <c r="Q483" i="13"/>
  <c r="Q482" i="13"/>
  <c r="Q481" i="13"/>
  <c r="Q480" i="13"/>
  <c r="Q479" i="13"/>
  <c r="Q478" i="13"/>
  <c r="Q477" i="13"/>
  <c r="Q476" i="13"/>
  <c r="Q475" i="13"/>
  <c r="Q474" i="13"/>
  <c r="Q473" i="13"/>
  <c r="Q472" i="13"/>
  <c r="Q471" i="13"/>
  <c r="Q470" i="13"/>
  <c r="Q469" i="13"/>
  <c r="Q468" i="13"/>
  <c r="Q467" i="13"/>
  <c r="Q466" i="13"/>
  <c r="Q465" i="13"/>
  <c r="Q464" i="13"/>
  <c r="Q463" i="13"/>
  <c r="Q462" i="13"/>
  <c r="Q461" i="13"/>
  <c r="Q460" i="13"/>
  <c r="Q459" i="13"/>
  <c r="Q458" i="13"/>
  <c r="Q457" i="13"/>
  <c r="Q456" i="13"/>
  <c r="Q455" i="13"/>
  <c r="Q454" i="13"/>
  <c r="Q453" i="13"/>
  <c r="Q452" i="13"/>
  <c r="Q451" i="13"/>
  <c r="Q450" i="13"/>
  <c r="Q449" i="13"/>
  <c r="Q448" i="13"/>
  <c r="Q447" i="13"/>
  <c r="Q446" i="13"/>
  <c r="Q445" i="13"/>
  <c r="Q444" i="13"/>
  <c r="Q443" i="13"/>
  <c r="Q442" i="13"/>
  <c r="Q441" i="13"/>
  <c r="Q440" i="13"/>
  <c r="Q439" i="13"/>
  <c r="Q438" i="13"/>
  <c r="Q437" i="13"/>
  <c r="Q436" i="13"/>
  <c r="Q435" i="13"/>
  <c r="Q434" i="13"/>
  <c r="Q433" i="13"/>
  <c r="Q432" i="13"/>
  <c r="Q431" i="13"/>
  <c r="Q430" i="13"/>
  <c r="Q429" i="13"/>
  <c r="Q428" i="13"/>
  <c r="Q427" i="13"/>
  <c r="Q426" i="13"/>
  <c r="Q425" i="13"/>
  <c r="Q424" i="13"/>
  <c r="Q423" i="13"/>
  <c r="Q422" i="13"/>
  <c r="Q421" i="13"/>
  <c r="Q420" i="13"/>
  <c r="Q419" i="13"/>
  <c r="Q418" i="13"/>
  <c r="Q417" i="13"/>
  <c r="Q416" i="13"/>
  <c r="Q415" i="13"/>
  <c r="Q414" i="13"/>
  <c r="Q413" i="13"/>
  <c r="Q412" i="13"/>
  <c r="Q411" i="13"/>
  <c r="Q410" i="13"/>
  <c r="Q409" i="13"/>
  <c r="Q408" i="13"/>
  <c r="Q407" i="13"/>
  <c r="Q406" i="13"/>
  <c r="Q405" i="13"/>
  <c r="Q404" i="13"/>
  <c r="Q403" i="13"/>
  <c r="Q402" i="13"/>
  <c r="Q401" i="13"/>
  <c r="Q400" i="13"/>
  <c r="Q399" i="13"/>
  <c r="Q398" i="13"/>
  <c r="Q397" i="13"/>
  <c r="Q396" i="13"/>
  <c r="Q395" i="13"/>
  <c r="Q394" i="13"/>
  <c r="Q393" i="13"/>
  <c r="Q392" i="13"/>
  <c r="Q391" i="13"/>
  <c r="Q390" i="13"/>
  <c r="Q389" i="13"/>
  <c r="Q388" i="13"/>
  <c r="Q387" i="13"/>
  <c r="Q386" i="13"/>
  <c r="Q385" i="13"/>
  <c r="Q384" i="13"/>
  <c r="Q383" i="13"/>
  <c r="Q382" i="13"/>
  <c r="Q381" i="13"/>
  <c r="Q380" i="13"/>
  <c r="Q379" i="13"/>
  <c r="Q378" i="13"/>
  <c r="Q377" i="13"/>
  <c r="Q376" i="13"/>
  <c r="Q375" i="13"/>
  <c r="Q374" i="13"/>
  <c r="Q373" i="13"/>
  <c r="Q372" i="13"/>
  <c r="Q371" i="13"/>
  <c r="Q370" i="13"/>
  <c r="Q369" i="13"/>
  <c r="Q368" i="13"/>
  <c r="Q367" i="13"/>
  <c r="Q366" i="13"/>
  <c r="Q365" i="13"/>
  <c r="Q364" i="13"/>
  <c r="Q363" i="13"/>
  <c r="Q362" i="13"/>
  <c r="Q361" i="13"/>
  <c r="Q360" i="13"/>
  <c r="Q359" i="13"/>
  <c r="Q358" i="13"/>
  <c r="Q357" i="13"/>
  <c r="Q356" i="13"/>
  <c r="Q355" i="13"/>
  <c r="Q354" i="13"/>
  <c r="Q353" i="13"/>
  <c r="Q352" i="13"/>
  <c r="Q351" i="13"/>
  <c r="Q350" i="13"/>
  <c r="Q349" i="13"/>
  <c r="Q348" i="13"/>
  <c r="Q347" i="13"/>
  <c r="Q346" i="13"/>
  <c r="Q345" i="13"/>
  <c r="Q344" i="13"/>
  <c r="Q343" i="13"/>
  <c r="Q342" i="13"/>
  <c r="Q341" i="13"/>
  <c r="Q340" i="13"/>
  <c r="Q339" i="13"/>
  <c r="Q338" i="13"/>
  <c r="Q337" i="13"/>
  <c r="Q336" i="13"/>
  <c r="Q335" i="13"/>
  <c r="Q334" i="13"/>
  <c r="Q333" i="13"/>
  <c r="Q332" i="13"/>
  <c r="Q331" i="13"/>
  <c r="Q330" i="13"/>
  <c r="Q329" i="13"/>
  <c r="Q328" i="13"/>
  <c r="Q327" i="13"/>
  <c r="Q326" i="13"/>
  <c r="Q325" i="13"/>
  <c r="Q324" i="13"/>
  <c r="Q323" i="13"/>
  <c r="Q322" i="13"/>
  <c r="Q321" i="13"/>
  <c r="Q320" i="13"/>
  <c r="Q319" i="13"/>
  <c r="Q318" i="13"/>
  <c r="Q317" i="13"/>
  <c r="Q316" i="13"/>
  <c r="Q315" i="13"/>
  <c r="Q314" i="13"/>
  <c r="Q313" i="13"/>
  <c r="Q312" i="13"/>
  <c r="Q311" i="13"/>
  <c r="Q310" i="13"/>
  <c r="Q309" i="13"/>
  <c r="Q308" i="13"/>
  <c r="Q307" i="13"/>
  <c r="Q306" i="13"/>
  <c r="Q305" i="13"/>
  <c r="Q304" i="13"/>
  <c r="Q303" i="13"/>
  <c r="Q302" i="13"/>
  <c r="Q301" i="13"/>
  <c r="Q300" i="13"/>
  <c r="Q299" i="13"/>
  <c r="Q298" i="13"/>
  <c r="Q297" i="13"/>
  <c r="Q296" i="13"/>
  <c r="Q295" i="13"/>
  <c r="Q294" i="13"/>
  <c r="Q293" i="13"/>
  <c r="Q292" i="13"/>
  <c r="Q291" i="13"/>
  <c r="Q290" i="13"/>
  <c r="Q289" i="13"/>
  <c r="Q288" i="13"/>
  <c r="Q287" i="13"/>
  <c r="Q286" i="13"/>
  <c r="Q285" i="13"/>
  <c r="Q284" i="13"/>
  <c r="Q283" i="13"/>
  <c r="Q282" i="13"/>
  <c r="Q281" i="13"/>
  <c r="Q280" i="13"/>
  <c r="Q279" i="13"/>
  <c r="Q278" i="13"/>
  <c r="Q277" i="13"/>
  <c r="Q276" i="13"/>
  <c r="Q275" i="13"/>
  <c r="Q274" i="13"/>
  <c r="Q273" i="13"/>
  <c r="Q272" i="13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Q258" i="13"/>
  <c r="Q257" i="13"/>
  <c r="Q256" i="13"/>
  <c r="Q255" i="13"/>
  <c r="Q254" i="13"/>
  <c r="Q253" i="13"/>
  <c r="Q252" i="13"/>
  <c r="Q251" i="13"/>
  <c r="Q250" i="13"/>
  <c r="Q249" i="13"/>
  <c r="Q248" i="13"/>
  <c r="Q247" i="13"/>
  <c r="Q246" i="13"/>
  <c r="Q245" i="13"/>
  <c r="Q244" i="13"/>
  <c r="Q243" i="13"/>
  <c r="Q242" i="13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Q223" i="13"/>
  <c r="Q222" i="13"/>
  <c r="Q221" i="13"/>
  <c r="Q220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513" i="14"/>
  <c r="Q512" i="14"/>
  <c r="Q511" i="14"/>
  <c r="Q510" i="14"/>
  <c r="Q509" i="14"/>
  <c r="Q508" i="14"/>
  <c r="Q507" i="14"/>
  <c r="Q506" i="14"/>
  <c r="Q505" i="14"/>
  <c r="Q504" i="14"/>
  <c r="Q503" i="14"/>
  <c r="Q502" i="14"/>
  <c r="Q501" i="14"/>
  <c r="Q500" i="14"/>
  <c r="Q499" i="14"/>
  <c r="Q498" i="14"/>
  <c r="Q497" i="14"/>
  <c r="Q496" i="14"/>
  <c r="Q495" i="14"/>
  <c r="Q494" i="14"/>
  <c r="Q493" i="14"/>
  <c r="Q492" i="14"/>
  <c r="Q491" i="14"/>
  <c r="Q490" i="14"/>
  <c r="Q489" i="14"/>
  <c r="Q488" i="14"/>
  <c r="Q487" i="14"/>
  <c r="Q486" i="14"/>
  <c r="Q485" i="14"/>
  <c r="Q484" i="14"/>
  <c r="Q483" i="14"/>
  <c r="Q482" i="14"/>
  <c r="Q481" i="14"/>
  <c r="Q480" i="14"/>
  <c r="Q479" i="14"/>
  <c r="Q478" i="14"/>
  <c r="Q477" i="14"/>
  <c r="Q476" i="14"/>
  <c r="Q475" i="14"/>
  <c r="Q474" i="14"/>
  <c r="Q473" i="14"/>
  <c r="Q472" i="14"/>
  <c r="Q471" i="14"/>
  <c r="Q470" i="14"/>
  <c r="Q469" i="14"/>
  <c r="Q468" i="14"/>
  <c r="Q467" i="14"/>
  <c r="Q466" i="14"/>
  <c r="Q465" i="14"/>
  <c r="Q464" i="14"/>
  <c r="Q463" i="14"/>
  <c r="Q462" i="14"/>
  <c r="Q461" i="14"/>
  <c r="Q460" i="14"/>
  <c r="Q459" i="14"/>
  <c r="Q458" i="14"/>
  <c r="Q457" i="14"/>
  <c r="Q456" i="14"/>
  <c r="Q455" i="14"/>
  <c r="Q454" i="14"/>
  <c r="Q453" i="14"/>
  <c r="Q452" i="14"/>
  <c r="Q451" i="14"/>
  <c r="Q450" i="14"/>
  <c r="Q449" i="14"/>
  <c r="Q448" i="14"/>
  <c r="Q447" i="14"/>
  <c r="Q446" i="14"/>
  <c r="Q445" i="14"/>
  <c r="Q444" i="14"/>
  <c r="Q443" i="14"/>
  <c r="Q442" i="14"/>
  <c r="Q441" i="14"/>
  <c r="Q440" i="14"/>
  <c r="Q439" i="14"/>
  <c r="Q438" i="14"/>
  <c r="Q437" i="14"/>
  <c r="Q436" i="14"/>
  <c r="Q435" i="14"/>
  <c r="Q434" i="14"/>
  <c r="Q433" i="14"/>
  <c r="Q432" i="14"/>
  <c r="Q431" i="14"/>
  <c r="Q430" i="14"/>
  <c r="Q429" i="14"/>
  <c r="Q428" i="14"/>
  <c r="Q427" i="14"/>
  <c r="Q426" i="14"/>
  <c r="Q425" i="14"/>
  <c r="Q424" i="14"/>
  <c r="Q423" i="14"/>
  <c r="Q422" i="14"/>
  <c r="Q421" i="14"/>
  <c r="Q420" i="14"/>
  <c r="Q419" i="14"/>
  <c r="Q418" i="14"/>
  <c r="Q417" i="14"/>
  <c r="Q416" i="14"/>
  <c r="Q415" i="14"/>
  <c r="Q414" i="14"/>
  <c r="Q413" i="14"/>
  <c r="Q412" i="14"/>
  <c r="Q411" i="14"/>
  <c r="Q410" i="14"/>
  <c r="Q409" i="14"/>
  <c r="Q408" i="14"/>
  <c r="Q407" i="14"/>
  <c r="Q406" i="14"/>
  <c r="Q405" i="14"/>
  <c r="Q404" i="14"/>
  <c r="Q403" i="14"/>
  <c r="Q402" i="14"/>
  <c r="Q401" i="14"/>
  <c r="Q400" i="14"/>
  <c r="Q399" i="14"/>
  <c r="Q398" i="14"/>
  <c r="Q397" i="14"/>
  <c r="Q396" i="14"/>
  <c r="Q395" i="14"/>
  <c r="Q394" i="14"/>
  <c r="Q393" i="14"/>
  <c r="Q392" i="14"/>
  <c r="Q391" i="14"/>
  <c r="Q390" i="14"/>
  <c r="Q389" i="14"/>
  <c r="Q388" i="14"/>
  <c r="Q387" i="14"/>
  <c r="Q386" i="14"/>
  <c r="Q385" i="14"/>
  <c r="Q384" i="14"/>
  <c r="Q383" i="14"/>
  <c r="Q382" i="14"/>
  <c r="Q381" i="14"/>
  <c r="Q380" i="14"/>
  <c r="Q379" i="14"/>
  <c r="Q378" i="14"/>
  <c r="Q377" i="14"/>
  <c r="Q376" i="14"/>
  <c r="Q375" i="14"/>
  <c r="Q374" i="14"/>
  <c r="Q373" i="14"/>
  <c r="Q372" i="14"/>
  <c r="Q371" i="14"/>
  <c r="Q370" i="14"/>
  <c r="Q369" i="14"/>
  <c r="Q368" i="14"/>
  <c r="Q367" i="14"/>
  <c r="Q366" i="14"/>
  <c r="Q365" i="14"/>
  <c r="Q364" i="14"/>
  <c r="Q363" i="14"/>
  <c r="Q362" i="14"/>
  <c r="Q361" i="14"/>
  <c r="Q360" i="14"/>
  <c r="Q359" i="14"/>
  <c r="Q358" i="14"/>
  <c r="Q357" i="14"/>
  <c r="Q356" i="14"/>
  <c r="Q355" i="14"/>
  <c r="Q354" i="14"/>
  <c r="Q353" i="14"/>
  <c r="Q352" i="14"/>
  <c r="Q351" i="14"/>
  <c r="Q350" i="14"/>
  <c r="Q349" i="14"/>
  <c r="Q348" i="14"/>
  <c r="Q347" i="14"/>
  <c r="Q346" i="14"/>
  <c r="Q345" i="14"/>
  <c r="Q344" i="14"/>
  <c r="Q343" i="14"/>
  <c r="Q342" i="14"/>
  <c r="Q341" i="14"/>
  <c r="Q340" i="14"/>
  <c r="Q339" i="14"/>
  <c r="Q338" i="14"/>
  <c r="Q337" i="14"/>
  <c r="Q336" i="14"/>
  <c r="Q335" i="14"/>
  <c r="Q334" i="14"/>
  <c r="Q333" i="14"/>
  <c r="Q332" i="14"/>
  <c r="Q331" i="14"/>
  <c r="Q330" i="14"/>
  <c r="Q329" i="14"/>
  <c r="Q328" i="14"/>
  <c r="Q327" i="14"/>
  <c r="Q326" i="14"/>
  <c r="Q325" i="14"/>
  <c r="Q324" i="14"/>
  <c r="Q323" i="14"/>
  <c r="Q322" i="14"/>
  <c r="Q321" i="14"/>
  <c r="Q320" i="14"/>
  <c r="Q319" i="14"/>
  <c r="Q318" i="14"/>
  <c r="Q317" i="14"/>
  <c r="Q316" i="14"/>
  <c r="Q315" i="14"/>
  <c r="Q314" i="14"/>
  <c r="Q313" i="14"/>
  <c r="Q312" i="14"/>
  <c r="Q311" i="14"/>
  <c r="Q310" i="14"/>
  <c r="Q309" i="14"/>
  <c r="Q308" i="14"/>
  <c r="Q307" i="14"/>
  <c r="Q306" i="14"/>
  <c r="Q305" i="14"/>
  <c r="Q304" i="14"/>
  <c r="Q303" i="14"/>
  <c r="Q302" i="14"/>
  <c r="Q301" i="14"/>
  <c r="Q300" i="14"/>
  <c r="Q299" i="14"/>
  <c r="Q298" i="14"/>
  <c r="Q297" i="14"/>
  <c r="Q296" i="14"/>
  <c r="Q295" i="14"/>
  <c r="Q294" i="14"/>
  <c r="Q293" i="14"/>
  <c r="Q292" i="14"/>
  <c r="Q291" i="14"/>
  <c r="Q290" i="14"/>
  <c r="Q289" i="14"/>
  <c r="Q288" i="14"/>
  <c r="Q287" i="14"/>
  <c r="Q286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70" i="14"/>
  <c r="Q269" i="14"/>
  <c r="Q268" i="14"/>
  <c r="Q267" i="14"/>
  <c r="Q266" i="14"/>
  <c r="Q265" i="14"/>
  <c r="Q264" i="14"/>
  <c r="Q263" i="14"/>
  <c r="Q262" i="14"/>
  <c r="Q261" i="14"/>
  <c r="Q260" i="14"/>
  <c r="Q259" i="14"/>
  <c r="Q258" i="14"/>
  <c r="Q257" i="14"/>
  <c r="Q256" i="14"/>
  <c r="Q255" i="14"/>
  <c r="Q254" i="14"/>
  <c r="Q253" i="14"/>
  <c r="Q252" i="14"/>
  <c r="Q251" i="14"/>
  <c r="Q250" i="14"/>
  <c r="Q249" i="14"/>
  <c r="Q248" i="14"/>
  <c r="Q247" i="14"/>
  <c r="Q246" i="14"/>
  <c r="Q245" i="14"/>
  <c r="Q244" i="14"/>
  <c r="Q243" i="14"/>
  <c r="Q242" i="14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513" i="15"/>
  <c r="Q512" i="15"/>
  <c r="Q511" i="15"/>
  <c r="Q510" i="15"/>
  <c r="Q509" i="15"/>
  <c r="Q508" i="15"/>
  <c r="Q507" i="15"/>
  <c r="Q506" i="15"/>
  <c r="Q505" i="15"/>
  <c r="Q504" i="15"/>
  <c r="Q503" i="15"/>
  <c r="Q502" i="15"/>
  <c r="Q501" i="15"/>
  <c r="Q500" i="15"/>
  <c r="Q499" i="15"/>
  <c r="Q498" i="15"/>
  <c r="Q497" i="15"/>
  <c r="Q496" i="15"/>
  <c r="Q495" i="15"/>
  <c r="Q494" i="15"/>
  <c r="Q493" i="15"/>
  <c r="Q492" i="15"/>
  <c r="Q491" i="15"/>
  <c r="Q490" i="15"/>
  <c r="Q489" i="15"/>
  <c r="Q488" i="15"/>
  <c r="Q487" i="15"/>
  <c r="Q486" i="15"/>
  <c r="Q485" i="15"/>
  <c r="Q484" i="15"/>
  <c r="Q483" i="15"/>
  <c r="Q482" i="15"/>
  <c r="Q481" i="15"/>
  <c r="Q480" i="15"/>
  <c r="Q479" i="15"/>
  <c r="Q478" i="15"/>
  <c r="Q477" i="15"/>
  <c r="Q476" i="15"/>
  <c r="Q475" i="15"/>
  <c r="Q474" i="15"/>
  <c r="Q473" i="15"/>
  <c r="Q472" i="15"/>
  <c r="Q471" i="15"/>
  <c r="Q470" i="15"/>
  <c r="Q469" i="15"/>
  <c r="Q468" i="15"/>
  <c r="Q467" i="15"/>
  <c r="Q466" i="15"/>
  <c r="Q465" i="15"/>
  <c r="Q464" i="15"/>
  <c r="Q463" i="15"/>
  <c r="Q462" i="15"/>
  <c r="Q461" i="15"/>
  <c r="Q460" i="15"/>
  <c r="Q459" i="15"/>
  <c r="Q458" i="15"/>
  <c r="Q457" i="15"/>
  <c r="Q456" i="15"/>
  <c r="Q455" i="15"/>
  <c r="Q454" i="15"/>
  <c r="Q453" i="15"/>
  <c r="Q452" i="15"/>
  <c r="Q451" i="15"/>
  <c r="Q450" i="15"/>
  <c r="Q449" i="15"/>
  <c r="Q448" i="15"/>
  <c r="Q447" i="15"/>
  <c r="Q446" i="15"/>
  <c r="Q445" i="15"/>
  <c r="Q444" i="15"/>
  <c r="Q443" i="15"/>
  <c r="Q442" i="15"/>
  <c r="Q441" i="15"/>
  <c r="Q440" i="15"/>
  <c r="Q439" i="15"/>
  <c r="Q438" i="15"/>
  <c r="Q437" i="15"/>
  <c r="Q436" i="15"/>
  <c r="Q435" i="15"/>
  <c r="Q434" i="15"/>
  <c r="Q433" i="15"/>
  <c r="Q432" i="15"/>
  <c r="Q431" i="15"/>
  <c r="Q430" i="15"/>
  <c r="Q429" i="15"/>
  <c r="Q428" i="15"/>
  <c r="Q427" i="15"/>
  <c r="Q426" i="15"/>
  <c r="Q425" i="15"/>
  <c r="Q424" i="15"/>
  <c r="Q423" i="15"/>
  <c r="Q422" i="15"/>
  <c r="Q421" i="15"/>
  <c r="Q420" i="15"/>
  <c r="Q419" i="15"/>
  <c r="Q418" i="15"/>
  <c r="Q417" i="15"/>
  <c r="Q416" i="15"/>
  <c r="Q415" i="15"/>
  <c r="Q414" i="15"/>
  <c r="Q413" i="15"/>
  <c r="Q412" i="15"/>
  <c r="Q411" i="15"/>
  <c r="Q410" i="15"/>
  <c r="Q409" i="15"/>
  <c r="Q408" i="15"/>
  <c r="Q407" i="15"/>
  <c r="Q406" i="15"/>
  <c r="Q405" i="15"/>
  <c r="Q404" i="15"/>
  <c r="Q403" i="15"/>
  <c r="Q402" i="15"/>
  <c r="Q401" i="15"/>
  <c r="Q400" i="15"/>
  <c r="Q399" i="15"/>
  <c r="Q398" i="15"/>
  <c r="Q397" i="15"/>
  <c r="Q396" i="15"/>
  <c r="Q395" i="15"/>
  <c r="Q394" i="15"/>
  <c r="Q393" i="15"/>
  <c r="Q392" i="15"/>
  <c r="Q391" i="15"/>
  <c r="Q390" i="15"/>
  <c r="Q389" i="15"/>
  <c r="Q388" i="15"/>
  <c r="Q387" i="15"/>
  <c r="Q386" i="15"/>
  <c r="Q385" i="15"/>
  <c r="Q384" i="15"/>
  <c r="Q383" i="15"/>
  <c r="Q382" i="15"/>
  <c r="Q381" i="15"/>
  <c r="Q380" i="15"/>
  <c r="Q379" i="15"/>
  <c r="Q378" i="15"/>
  <c r="Q377" i="15"/>
  <c r="Q376" i="15"/>
  <c r="Q375" i="15"/>
  <c r="Q374" i="15"/>
  <c r="Q373" i="15"/>
  <c r="Q372" i="15"/>
  <c r="Q371" i="15"/>
  <c r="Q370" i="15"/>
  <c r="Q369" i="15"/>
  <c r="Q368" i="15"/>
  <c r="Q367" i="15"/>
  <c r="Q366" i="15"/>
  <c r="Q365" i="15"/>
  <c r="Q364" i="15"/>
  <c r="Q363" i="15"/>
  <c r="Q362" i="15"/>
  <c r="Q361" i="15"/>
  <c r="Q360" i="15"/>
  <c r="Q359" i="15"/>
  <c r="Q358" i="15"/>
  <c r="Q357" i="15"/>
  <c r="Q356" i="15"/>
  <c r="Q355" i="15"/>
  <c r="Q354" i="15"/>
  <c r="Q353" i="15"/>
  <c r="Q352" i="15"/>
  <c r="Q351" i="15"/>
  <c r="Q350" i="15"/>
  <c r="Q349" i="15"/>
  <c r="Q348" i="15"/>
  <c r="Q347" i="15"/>
  <c r="Q346" i="15"/>
  <c r="Q345" i="15"/>
  <c r="Q344" i="15"/>
  <c r="Q343" i="15"/>
  <c r="Q342" i="15"/>
  <c r="Q341" i="15"/>
  <c r="Q340" i="15"/>
  <c r="Q339" i="15"/>
  <c r="Q338" i="15"/>
  <c r="Q337" i="15"/>
  <c r="Q336" i="15"/>
  <c r="Q335" i="15"/>
  <c r="Q334" i="15"/>
  <c r="Q333" i="15"/>
  <c r="Q332" i="15"/>
  <c r="Q331" i="15"/>
  <c r="Q330" i="15"/>
  <c r="Q329" i="15"/>
  <c r="Q328" i="15"/>
  <c r="Q327" i="15"/>
  <c r="Q326" i="15"/>
  <c r="Q325" i="15"/>
  <c r="Q324" i="15"/>
  <c r="Q323" i="15"/>
  <c r="Q322" i="15"/>
  <c r="Q321" i="15"/>
  <c r="Q320" i="15"/>
  <c r="Q319" i="15"/>
  <c r="Q318" i="15"/>
  <c r="Q317" i="15"/>
  <c r="Q316" i="15"/>
  <c r="Q315" i="15"/>
  <c r="Q314" i="15"/>
  <c r="Q313" i="15"/>
  <c r="Q312" i="15"/>
  <c r="Q311" i="15"/>
  <c r="Q310" i="15"/>
  <c r="Q309" i="15"/>
  <c r="Q308" i="15"/>
  <c r="Q307" i="15"/>
  <c r="Q306" i="15"/>
  <c r="Q305" i="15"/>
  <c r="Q304" i="15"/>
  <c r="Q303" i="15"/>
  <c r="Q302" i="15"/>
  <c r="Q301" i="15"/>
  <c r="Q300" i="15"/>
  <c r="Q299" i="15"/>
  <c r="Q298" i="15"/>
  <c r="Q297" i="15"/>
  <c r="Q296" i="15"/>
  <c r="Q295" i="15"/>
  <c r="Q294" i="15"/>
  <c r="Q293" i="15"/>
  <c r="Q292" i="15"/>
  <c r="Q291" i="15"/>
  <c r="Q290" i="15"/>
  <c r="Q289" i="15"/>
  <c r="Q288" i="15"/>
  <c r="Q287" i="15"/>
  <c r="Q286" i="15"/>
  <c r="Q285" i="15"/>
  <c r="Q284" i="15"/>
  <c r="Q283" i="15"/>
  <c r="Q282" i="15"/>
  <c r="Q281" i="15"/>
  <c r="Q280" i="15"/>
  <c r="Q279" i="15"/>
  <c r="Q278" i="15"/>
  <c r="Q277" i="15"/>
  <c r="Q276" i="15"/>
  <c r="Q275" i="15"/>
  <c r="Q274" i="15"/>
  <c r="Q273" i="15"/>
  <c r="Q272" i="15"/>
  <c r="Q271" i="15"/>
  <c r="Q270" i="15"/>
  <c r="Q269" i="15"/>
  <c r="Q268" i="15"/>
  <c r="Q267" i="15"/>
  <c r="Q266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8" i="15"/>
  <c r="Q247" i="15"/>
  <c r="Q246" i="15"/>
  <c r="Q245" i="15"/>
  <c r="Q244" i="15"/>
  <c r="Q243" i="15"/>
  <c r="Q242" i="15"/>
  <c r="Q241" i="15"/>
  <c r="Q240" i="15"/>
  <c r="Q239" i="15"/>
  <c r="Q238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17" i="15"/>
  <c r="Q216" i="15"/>
  <c r="Q215" i="15"/>
  <c r="Q214" i="15"/>
  <c r="Q213" i="15"/>
  <c r="Q212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513" i="16"/>
  <c r="Q512" i="16"/>
  <c r="Q511" i="16"/>
  <c r="Q510" i="16"/>
  <c r="Q509" i="16"/>
  <c r="Q508" i="16"/>
  <c r="Q507" i="16"/>
  <c r="Q506" i="16"/>
  <c r="Q505" i="16"/>
  <c r="Q504" i="16"/>
  <c r="Q503" i="16"/>
  <c r="Q502" i="16"/>
  <c r="Q501" i="16"/>
  <c r="Q500" i="16"/>
  <c r="Q499" i="16"/>
  <c r="Q498" i="16"/>
  <c r="Q497" i="16"/>
  <c r="Q496" i="16"/>
  <c r="Q495" i="16"/>
  <c r="Q494" i="16"/>
  <c r="Q493" i="16"/>
  <c r="Q492" i="16"/>
  <c r="Q491" i="16"/>
  <c r="Q490" i="16"/>
  <c r="Q489" i="16"/>
  <c r="Q488" i="16"/>
  <c r="Q487" i="16"/>
  <c r="Q486" i="16"/>
  <c r="Q485" i="16"/>
  <c r="Q484" i="16"/>
  <c r="Q483" i="16"/>
  <c r="Q482" i="16"/>
  <c r="Q481" i="16"/>
  <c r="Q480" i="16"/>
  <c r="Q479" i="16"/>
  <c r="Q478" i="16"/>
  <c r="Q477" i="16"/>
  <c r="Q476" i="16"/>
  <c r="Q475" i="16"/>
  <c r="Q474" i="16"/>
  <c r="Q473" i="16"/>
  <c r="Q472" i="16"/>
  <c r="Q471" i="16"/>
  <c r="Q470" i="16"/>
  <c r="Q469" i="16"/>
  <c r="Q468" i="16"/>
  <c r="Q467" i="16"/>
  <c r="Q466" i="16"/>
  <c r="Q465" i="16"/>
  <c r="Q464" i="16"/>
  <c r="Q463" i="16"/>
  <c r="Q462" i="16"/>
  <c r="Q461" i="16"/>
  <c r="Q460" i="16"/>
  <c r="Q459" i="16"/>
  <c r="Q458" i="16"/>
  <c r="Q457" i="16"/>
  <c r="Q456" i="16"/>
  <c r="Q455" i="16"/>
  <c r="Q454" i="16"/>
  <c r="Q453" i="16"/>
  <c r="Q452" i="16"/>
  <c r="Q451" i="16"/>
  <c r="Q450" i="16"/>
  <c r="Q449" i="16"/>
  <c r="Q448" i="16"/>
  <c r="Q447" i="16"/>
  <c r="Q446" i="16"/>
  <c r="Q445" i="16"/>
  <c r="Q444" i="16"/>
  <c r="Q443" i="16"/>
  <c r="Q442" i="16"/>
  <c r="Q441" i="16"/>
  <c r="Q440" i="16"/>
  <c r="Q439" i="16"/>
  <c r="Q438" i="16"/>
  <c r="Q437" i="16"/>
  <c r="Q436" i="16"/>
  <c r="Q435" i="16"/>
  <c r="Q434" i="16"/>
  <c r="Q433" i="16"/>
  <c r="Q432" i="16"/>
  <c r="Q431" i="16"/>
  <c r="Q430" i="16"/>
  <c r="Q429" i="16"/>
  <c r="Q428" i="16"/>
  <c r="Q427" i="16"/>
  <c r="Q426" i="16"/>
  <c r="Q425" i="16"/>
  <c r="Q424" i="16"/>
  <c r="Q423" i="16"/>
  <c r="Q422" i="16"/>
  <c r="Q421" i="16"/>
  <c r="Q420" i="16"/>
  <c r="Q419" i="16"/>
  <c r="Q418" i="16"/>
  <c r="Q417" i="16"/>
  <c r="Q416" i="16"/>
  <c r="Q415" i="16"/>
  <c r="Q414" i="16"/>
  <c r="Q413" i="16"/>
  <c r="Q412" i="16"/>
  <c r="Q411" i="16"/>
  <c r="Q410" i="16"/>
  <c r="Q409" i="16"/>
  <c r="Q408" i="16"/>
  <c r="Q407" i="16"/>
  <c r="Q406" i="16"/>
  <c r="Q405" i="16"/>
  <c r="Q404" i="16"/>
  <c r="Q403" i="16"/>
  <c r="Q402" i="16"/>
  <c r="Q401" i="16"/>
  <c r="Q400" i="16"/>
  <c r="Q399" i="16"/>
  <c r="Q398" i="16"/>
  <c r="Q397" i="16"/>
  <c r="Q396" i="16"/>
  <c r="Q395" i="16"/>
  <c r="Q394" i="16"/>
  <c r="Q393" i="16"/>
  <c r="Q392" i="16"/>
  <c r="Q391" i="16"/>
  <c r="Q390" i="16"/>
  <c r="Q389" i="16"/>
  <c r="Q388" i="16"/>
  <c r="Q387" i="16"/>
  <c r="Q386" i="16"/>
  <c r="Q385" i="16"/>
  <c r="Q384" i="16"/>
  <c r="Q383" i="16"/>
  <c r="Q382" i="16"/>
  <c r="Q381" i="16"/>
  <c r="Q380" i="16"/>
  <c r="Q379" i="16"/>
  <c r="Q378" i="16"/>
  <c r="Q377" i="16"/>
  <c r="Q376" i="16"/>
  <c r="Q375" i="16"/>
  <c r="Q374" i="16"/>
  <c r="Q373" i="16"/>
  <c r="Q372" i="16"/>
  <c r="Q371" i="16"/>
  <c r="Q370" i="16"/>
  <c r="Q369" i="16"/>
  <c r="Q368" i="16"/>
  <c r="Q367" i="16"/>
  <c r="Q366" i="16"/>
  <c r="Q365" i="16"/>
  <c r="Q364" i="16"/>
  <c r="Q363" i="16"/>
  <c r="Q362" i="16"/>
  <c r="Q361" i="16"/>
  <c r="Q360" i="16"/>
  <c r="Q359" i="16"/>
  <c r="Q358" i="16"/>
  <c r="Q357" i="16"/>
  <c r="Q356" i="16"/>
  <c r="Q355" i="16"/>
  <c r="Q354" i="16"/>
  <c r="Q353" i="16"/>
  <c r="Q352" i="16"/>
  <c r="Q351" i="16"/>
  <c r="Q350" i="16"/>
  <c r="Q349" i="16"/>
  <c r="Q348" i="16"/>
  <c r="Q347" i="16"/>
  <c r="Q346" i="16"/>
  <c r="Q345" i="16"/>
  <c r="Q344" i="16"/>
  <c r="Q343" i="16"/>
  <c r="Q342" i="16"/>
  <c r="Q341" i="16"/>
  <c r="Q340" i="16"/>
  <c r="Q339" i="16"/>
  <c r="Q338" i="16"/>
  <c r="Q337" i="16"/>
  <c r="Q336" i="16"/>
  <c r="Q335" i="16"/>
  <c r="Q334" i="16"/>
  <c r="Q333" i="16"/>
  <c r="Q332" i="16"/>
  <c r="Q331" i="16"/>
  <c r="Q330" i="16"/>
  <c r="Q329" i="16"/>
  <c r="Q328" i="16"/>
  <c r="Q327" i="16"/>
  <c r="Q326" i="16"/>
  <c r="Q325" i="16"/>
  <c r="Q324" i="16"/>
  <c r="Q323" i="16"/>
  <c r="Q322" i="16"/>
  <c r="Q321" i="16"/>
  <c r="Q320" i="16"/>
  <c r="Q319" i="16"/>
  <c r="Q318" i="16"/>
  <c r="Q317" i="16"/>
  <c r="Q316" i="16"/>
  <c r="Q315" i="16"/>
  <c r="Q314" i="16"/>
  <c r="Q313" i="16"/>
  <c r="Q312" i="16"/>
  <c r="Q311" i="16"/>
  <c r="Q310" i="16"/>
  <c r="Q309" i="16"/>
  <c r="Q308" i="16"/>
  <c r="Q307" i="16"/>
  <c r="Q306" i="16"/>
  <c r="Q305" i="16"/>
  <c r="Q304" i="16"/>
  <c r="Q303" i="16"/>
  <c r="Q302" i="16"/>
  <c r="Q301" i="16"/>
  <c r="Q300" i="16"/>
  <c r="Q299" i="16"/>
  <c r="Q298" i="16"/>
  <c r="Q297" i="16"/>
  <c r="Q296" i="16"/>
  <c r="Q295" i="16"/>
  <c r="Q294" i="16"/>
  <c r="Q293" i="16"/>
  <c r="Q292" i="16"/>
  <c r="Q291" i="16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6" i="16"/>
  <c r="Q265" i="16"/>
  <c r="Q264" i="16"/>
  <c r="Q263" i="16"/>
  <c r="Q262" i="16"/>
  <c r="Q261" i="16"/>
  <c r="Q260" i="16"/>
  <c r="Q259" i="16"/>
  <c r="Q258" i="16"/>
  <c r="Q257" i="16"/>
  <c r="Q256" i="16"/>
  <c r="Q255" i="16"/>
  <c r="Q254" i="16"/>
  <c r="Q253" i="16"/>
  <c r="Q252" i="16"/>
  <c r="Q251" i="16"/>
  <c r="Q250" i="16"/>
  <c r="Q249" i="16"/>
  <c r="Q248" i="16"/>
  <c r="Q247" i="16"/>
  <c r="Q246" i="16"/>
  <c r="Q245" i="16"/>
  <c r="Q244" i="16"/>
  <c r="Q243" i="16"/>
  <c r="Q242" i="16"/>
  <c r="Q241" i="16"/>
  <c r="Q240" i="16"/>
  <c r="Q239" i="16"/>
  <c r="Q238" i="16"/>
  <c r="Q237" i="16"/>
  <c r="Q236" i="16"/>
  <c r="Q235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4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50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513" i="3"/>
  <c r="Q512" i="3"/>
  <c r="Q511" i="3"/>
  <c r="Q510" i="3"/>
  <c r="Q509" i="3"/>
  <c r="Q508" i="3"/>
  <c r="Q507" i="3"/>
  <c r="Q506" i="3"/>
  <c r="Q505" i="3"/>
  <c r="Q504" i="3"/>
  <c r="Q503" i="3"/>
  <c r="Q502" i="3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513" i="46"/>
  <c r="Q512" i="46"/>
  <c r="Q511" i="46"/>
  <c r="Q510" i="46"/>
  <c r="Q509" i="46"/>
  <c r="Q508" i="46"/>
  <c r="Q507" i="46"/>
  <c r="Q506" i="46"/>
  <c r="Q505" i="46"/>
  <c r="Q504" i="46"/>
  <c r="Q503" i="46"/>
  <c r="Q502" i="46"/>
  <c r="Q501" i="46"/>
  <c r="Q500" i="46"/>
  <c r="Q499" i="46"/>
  <c r="Q498" i="46"/>
  <c r="Q497" i="46"/>
  <c r="Q496" i="46"/>
  <c r="Q495" i="46"/>
  <c r="Q494" i="46"/>
  <c r="Q493" i="46"/>
  <c r="Q492" i="46"/>
  <c r="Q491" i="46"/>
  <c r="Q490" i="46"/>
  <c r="Q489" i="46"/>
  <c r="Q488" i="46"/>
  <c r="Q487" i="46"/>
  <c r="Q486" i="46"/>
  <c r="Q485" i="46"/>
  <c r="Q484" i="46"/>
  <c r="Q483" i="46"/>
  <c r="Q482" i="46"/>
  <c r="Q481" i="46"/>
  <c r="Q480" i="46"/>
  <c r="Q479" i="46"/>
  <c r="Q478" i="46"/>
  <c r="Q477" i="46"/>
  <c r="Q476" i="46"/>
  <c r="Q475" i="46"/>
  <c r="Q474" i="46"/>
  <c r="Q473" i="46"/>
  <c r="Q472" i="46"/>
  <c r="Q471" i="46"/>
  <c r="Q470" i="46"/>
  <c r="Q469" i="46"/>
  <c r="Q468" i="46"/>
  <c r="Q467" i="46"/>
  <c r="Q466" i="46"/>
  <c r="Q465" i="46"/>
  <c r="Q464" i="46"/>
  <c r="Q463" i="46"/>
  <c r="Q462" i="46"/>
  <c r="Q461" i="46"/>
  <c r="Q460" i="46"/>
  <c r="Q459" i="46"/>
  <c r="Q458" i="46"/>
  <c r="Q457" i="46"/>
  <c r="Q456" i="46"/>
  <c r="Q455" i="46"/>
  <c r="Q454" i="46"/>
  <c r="Q453" i="46"/>
  <c r="Q452" i="46"/>
  <c r="Q451" i="46"/>
  <c r="Q450" i="46"/>
  <c r="Q449" i="46"/>
  <c r="Q448" i="46"/>
  <c r="Q447" i="46"/>
  <c r="Q446" i="46"/>
  <c r="Q445" i="46"/>
  <c r="Q444" i="46"/>
  <c r="Q443" i="46"/>
  <c r="Q442" i="46"/>
  <c r="Q441" i="46"/>
  <c r="Q440" i="46"/>
  <c r="Q439" i="46"/>
  <c r="Q438" i="46"/>
  <c r="Q437" i="46"/>
  <c r="Q436" i="46"/>
  <c r="Q435" i="46"/>
  <c r="Q434" i="46"/>
  <c r="Q433" i="46"/>
  <c r="Q432" i="46"/>
  <c r="Q431" i="46"/>
  <c r="Q430" i="46"/>
  <c r="Q429" i="46"/>
  <c r="Q428" i="46"/>
  <c r="Q427" i="46"/>
  <c r="Q426" i="46"/>
  <c r="Q425" i="46"/>
  <c r="Q424" i="46"/>
  <c r="Q423" i="46"/>
  <c r="Q422" i="46"/>
  <c r="Q421" i="46"/>
  <c r="Q420" i="46"/>
  <c r="Q419" i="46"/>
  <c r="Q418" i="46"/>
  <c r="Q417" i="46"/>
  <c r="Q416" i="46"/>
  <c r="Q415" i="46"/>
  <c r="Q414" i="46"/>
  <c r="Q413" i="46"/>
  <c r="Q412" i="46"/>
  <c r="Q411" i="46"/>
  <c r="Q410" i="46"/>
  <c r="Q409" i="46"/>
  <c r="Q408" i="46"/>
  <c r="Q407" i="46"/>
  <c r="Q406" i="46"/>
  <c r="Q405" i="46"/>
  <c r="Q404" i="46"/>
  <c r="Q403" i="46"/>
  <c r="Q402" i="46"/>
  <c r="Q401" i="46"/>
  <c r="Q400" i="46"/>
  <c r="Q399" i="46"/>
  <c r="Q398" i="46"/>
  <c r="Q397" i="46"/>
  <c r="Q396" i="46"/>
  <c r="Q395" i="46"/>
  <c r="Q394" i="46"/>
  <c r="Q393" i="46"/>
  <c r="Q392" i="46"/>
  <c r="Q391" i="46"/>
  <c r="Q390" i="46"/>
  <c r="Q389" i="46"/>
  <c r="Q388" i="46"/>
  <c r="Q387" i="46"/>
  <c r="Q386" i="46"/>
  <c r="Q385" i="46"/>
  <c r="Q384" i="46"/>
  <c r="Q383" i="46"/>
  <c r="Q382" i="46"/>
  <c r="Q381" i="46"/>
  <c r="Q380" i="46"/>
  <c r="Q379" i="46"/>
  <c r="Q378" i="46"/>
  <c r="Q377" i="46"/>
  <c r="Q376" i="46"/>
  <c r="Q375" i="46"/>
  <c r="Q374" i="46"/>
  <c r="Q373" i="46"/>
  <c r="Q372" i="46"/>
  <c r="Q371" i="46"/>
  <c r="Q370" i="46"/>
  <c r="Q369" i="46"/>
  <c r="Q368" i="46"/>
  <c r="Q367" i="46"/>
  <c r="Q366" i="46"/>
  <c r="Q365" i="46"/>
  <c r="Q364" i="46"/>
  <c r="Q363" i="46"/>
  <c r="Q362" i="46"/>
  <c r="Q361" i="46"/>
  <c r="Q360" i="46"/>
  <c r="Q359" i="46"/>
  <c r="Q358" i="46"/>
  <c r="Q357" i="46"/>
  <c r="Q356" i="46"/>
  <c r="Q355" i="46"/>
  <c r="Q354" i="46"/>
  <c r="Q353" i="46"/>
  <c r="Q352" i="46"/>
  <c r="Q351" i="46"/>
  <c r="Q350" i="46"/>
  <c r="Q349" i="46"/>
  <c r="Q348" i="46"/>
  <c r="Q347" i="46"/>
  <c r="Q346" i="46"/>
  <c r="Q345" i="46"/>
  <c r="Q344" i="46"/>
  <c r="Q343" i="46"/>
  <c r="Q342" i="46"/>
  <c r="Q341" i="46"/>
  <c r="Q340" i="46"/>
  <c r="Q339" i="46"/>
  <c r="Q338" i="46"/>
  <c r="Q337" i="46"/>
  <c r="Q336" i="46"/>
  <c r="Q335" i="46"/>
  <c r="Q334" i="46"/>
  <c r="Q333" i="46"/>
  <c r="Q332" i="46"/>
  <c r="Q331" i="46"/>
  <c r="Q330" i="46"/>
  <c r="Q329" i="46"/>
  <c r="Q328" i="46"/>
  <c r="Q327" i="46"/>
  <c r="Q326" i="46"/>
  <c r="Q325" i="46"/>
  <c r="Q324" i="46"/>
  <c r="Q323" i="46"/>
  <c r="Q322" i="46"/>
  <c r="Q321" i="46"/>
  <c r="Q320" i="46"/>
  <c r="Q319" i="46"/>
  <c r="Q318" i="46"/>
  <c r="Q317" i="46"/>
  <c r="Q316" i="46"/>
  <c r="Q315" i="46"/>
  <c r="Q314" i="46"/>
  <c r="Q313" i="46"/>
  <c r="Q312" i="46"/>
  <c r="Q311" i="46"/>
  <c r="Q310" i="46"/>
  <c r="Q309" i="46"/>
  <c r="Q308" i="46"/>
  <c r="Q307" i="46"/>
  <c r="Q306" i="46"/>
  <c r="Q305" i="46"/>
  <c r="Q304" i="46"/>
  <c r="Q303" i="46"/>
  <c r="Q302" i="46"/>
  <c r="Q301" i="46"/>
  <c r="Q300" i="46"/>
  <c r="Q299" i="46"/>
  <c r="Q298" i="46"/>
  <c r="Q297" i="46"/>
  <c r="Q296" i="46"/>
  <c r="Q295" i="46"/>
  <c r="Q294" i="46"/>
  <c r="Q293" i="46"/>
  <c r="Q292" i="46"/>
  <c r="Q291" i="46"/>
  <c r="Q290" i="46"/>
  <c r="Q289" i="46"/>
  <c r="Q288" i="46"/>
  <c r="Q287" i="46"/>
  <c r="Q286" i="46"/>
  <c r="Q285" i="46"/>
  <c r="Q284" i="46"/>
  <c r="Q283" i="46"/>
  <c r="Q282" i="46"/>
  <c r="Q281" i="46"/>
  <c r="Q280" i="46"/>
  <c r="Q279" i="46"/>
  <c r="Q278" i="46"/>
  <c r="Q277" i="46"/>
  <c r="Q276" i="46"/>
  <c r="Q275" i="46"/>
  <c r="Q274" i="46"/>
  <c r="Q273" i="46"/>
  <c r="Q272" i="46"/>
  <c r="Q271" i="46"/>
  <c r="Q270" i="46"/>
  <c r="Q269" i="46"/>
  <c r="Q268" i="46"/>
  <c r="Q267" i="46"/>
  <c r="Q266" i="46"/>
  <c r="Q265" i="46"/>
  <c r="Q264" i="46"/>
  <c r="Q263" i="46"/>
  <c r="Q262" i="46"/>
  <c r="Q261" i="46"/>
  <c r="Q260" i="46"/>
  <c r="Q259" i="46"/>
  <c r="Q258" i="46"/>
  <c r="Q257" i="46"/>
  <c r="Q256" i="46"/>
  <c r="Q255" i="46"/>
  <c r="Q254" i="46"/>
  <c r="Q253" i="46"/>
  <c r="Q252" i="46"/>
  <c r="Q251" i="46"/>
  <c r="Q250" i="46"/>
  <c r="Q249" i="46"/>
  <c r="Q248" i="46"/>
  <c r="Q247" i="46"/>
  <c r="Q246" i="46"/>
  <c r="Q245" i="46"/>
  <c r="Q244" i="46"/>
  <c r="Q243" i="46"/>
  <c r="Q242" i="46"/>
  <c r="Q241" i="46"/>
  <c r="Q240" i="46"/>
  <c r="Q239" i="46"/>
  <c r="Q238" i="46"/>
  <c r="Q237" i="46"/>
  <c r="Q236" i="46"/>
  <c r="Q235" i="46"/>
  <c r="Q234" i="46"/>
  <c r="Q233" i="46"/>
  <c r="Q232" i="46"/>
  <c r="Q231" i="46"/>
  <c r="Q230" i="46"/>
  <c r="Q229" i="46"/>
  <c r="Q228" i="46"/>
  <c r="Q227" i="46"/>
  <c r="Q226" i="46"/>
  <c r="Q225" i="46"/>
  <c r="Q224" i="46"/>
  <c r="Q223" i="46"/>
  <c r="Q222" i="46"/>
  <c r="Q221" i="46"/>
  <c r="Q220" i="46"/>
  <c r="Q219" i="46"/>
  <c r="Q218" i="46"/>
  <c r="Q217" i="46"/>
  <c r="Q216" i="46"/>
  <c r="Q215" i="46"/>
  <c r="Q214" i="46"/>
  <c r="Q213" i="46"/>
  <c r="Q212" i="46"/>
  <c r="Q211" i="46"/>
  <c r="Q210" i="46"/>
  <c r="Q209" i="46"/>
  <c r="Q208" i="46"/>
  <c r="Q207" i="46"/>
  <c r="Q206" i="46"/>
  <c r="Q205" i="46"/>
  <c r="Q204" i="46"/>
  <c r="Q203" i="46"/>
  <c r="Q202" i="46"/>
  <c r="Q201" i="46"/>
  <c r="Q200" i="46"/>
  <c r="Q199" i="46"/>
  <c r="Q198" i="46"/>
  <c r="Q197" i="46"/>
  <c r="Q196" i="46"/>
  <c r="Q195" i="46"/>
  <c r="Q194" i="46"/>
  <c r="Q193" i="46"/>
  <c r="Q192" i="46"/>
  <c r="Q191" i="46"/>
  <c r="Q190" i="46"/>
  <c r="Q189" i="46"/>
  <c r="Q188" i="46"/>
  <c r="Q187" i="46"/>
  <c r="Q186" i="46"/>
  <c r="Q185" i="46"/>
  <c r="Q184" i="46"/>
  <c r="Q183" i="46"/>
  <c r="Q182" i="46"/>
  <c r="Q181" i="46"/>
  <c r="Q180" i="46"/>
  <c r="Q179" i="46"/>
  <c r="Q178" i="46"/>
  <c r="Q177" i="46"/>
  <c r="Q176" i="46"/>
  <c r="Q175" i="46"/>
  <c r="Q174" i="46"/>
  <c r="Q173" i="46"/>
  <c r="Q172" i="46"/>
  <c r="Q171" i="46"/>
  <c r="Q170" i="46"/>
  <c r="Q169" i="46"/>
  <c r="Q168" i="46"/>
  <c r="Q167" i="46"/>
  <c r="Q166" i="46"/>
  <c r="Q165" i="46"/>
  <c r="Q164" i="46"/>
  <c r="Q163" i="46"/>
  <c r="Q162" i="46"/>
  <c r="Q161" i="46"/>
  <c r="Q160" i="46"/>
  <c r="Q159" i="46"/>
  <c r="Q158" i="46"/>
  <c r="Q157" i="46"/>
  <c r="Q156" i="46"/>
  <c r="Q155" i="46"/>
  <c r="Q154" i="46"/>
  <c r="Q153" i="46"/>
  <c r="Q152" i="46"/>
  <c r="Q151" i="46"/>
  <c r="Q150" i="46"/>
  <c r="Q149" i="46"/>
  <c r="Q148" i="46"/>
  <c r="Q147" i="46"/>
  <c r="Q146" i="46"/>
  <c r="Q145" i="46"/>
  <c r="Q144" i="46"/>
  <c r="Q143" i="46"/>
  <c r="Q142" i="46"/>
  <c r="Q141" i="46"/>
  <c r="Q140" i="46"/>
  <c r="Q139" i="46"/>
  <c r="Q138" i="46"/>
  <c r="Q137" i="46"/>
  <c r="Q136" i="46"/>
  <c r="Q135" i="46"/>
  <c r="Q134" i="46"/>
  <c r="Q133" i="46"/>
  <c r="Q132" i="46"/>
  <c r="Q131" i="46"/>
  <c r="Q130" i="46"/>
  <c r="Q129" i="46"/>
  <c r="Q128" i="46"/>
  <c r="Q127" i="46"/>
  <c r="Q126" i="46"/>
  <c r="Q125" i="46"/>
  <c r="Q124" i="46"/>
  <c r="Q123" i="46"/>
  <c r="Q122" i="46"/>
  <c r="Q121" i="46"/>
  <c r="Q120" i="46"/>
  <c r="Q119" i="46"/>
  <c r="Q118" i="46"/>
  <c r="Q117" i="46"/>
  <c r="Q116" i="46"/>
  <c r="Q115" i="46"/>
  <c r="Q114" i="46"/>
  <c r="Q113" i="46"/>
  <c r="Q112" i="46"/>
  <c r="Q111" i="46"/>
  <c r="Q110" i="46"/>
  <c r="Q109" i="46"/>
  <c r="Q108" i="46"/>
  <c r="Q107" i="46"/>
  <c r="Q106" i="46"/>
  <c r="Q105" i="46"/>
  <c r="Q104" i="46"/>
  <c r="Q103" i="46"/>
  <c r="Q102" i="46"/>
  <c r="Q101" i="46"/>
  <c r="Q100" i="46"/>
  <c r="Q99" i="46"/>
  <c r="Q98" i="46"/>
  <c r="Q97" i="46"/>
  <c r="Q96" i="46"/>
  <c r="Q95" i="46"/>
  <c r="Q94" i="46"/>
  <c r="Q93" i="46"/>
  <c r="Q92" i="46"/>
  <c r="Q91" i="46"/>
  <c r="Q90" i="46"/>
  <c r="Q89" i="46"/>
  <c r="Q88" i="46"/>
  <c r="Q87" i="46"/>
  <c r="Q86" i="46"/>
  <c r="Q85" i="46"/>
  <c r="Q84" i="46"/>
  <c r="Q83" i="46"/>
  <c r="Q82" i="46"/>
  <c r="Q81" i="46"/>
  <c r="Q80" i="46"/>
  <c r="Q79" i="46"/>
  <c r="Q78" i="46"/>
  <c r="Q77" i="46"/>
  <c r="Q76" i="46"/>
  <c r="Q75" i="46"/>
  <c r="Q74" i="46"/>
  <c r="Q73" i="46"/>
  <c r="Q72" i="46"/>
  <c r="Q71" i="46"/>
  <c r="Q70" i="46"/>
  <c r="Q69" i="46"/>
  <c r="Q68" i="46"/>
  <c r="Q67" i="46"/>
  <c r="Q66" i="46"/>
  <c r="Q65" i="46"/>
  <c r="Q64" i="46"/>
  <c r="Q63" i="46"/>
  <c r="Q62" i="46"/>
  <c r="Q61" i="46"/>
  <c r="Q60" i="46"/>
  <c r="Q59" i="46"/>
  <c r="Q58" i="46"/>
  <c r="Q57" i="46"/>
  <c r="Q56" i="46"/>
  <c r="Q55" i="46"/>
  <c r="Q54" i="46"/>
  <c r="Q53" i="46"/>
  <c r="Q52" i="46"/>
  <c r="Q51" i="46"/>
  <c r="Q50" i="46"/>
  <c r="Q49" i="46"/>
  <c r="Q48" i="46"/>
  <c r="Q47" i="46"/>
  <c r="Q46" i="46"/>
  <c r="Q45" i="46"/>
  <c r="Q44" i="46"/>
  <c r="Q43" i="46"/>
  <c r="Q42" i="46"/>
  <c r="Q41" i="46"/>
  <c r="Q40" i="46"/>
  <c r="Q39" i="46"/>
  <c r="Q38" i="46"/>
  <c r="Q37" i="46"/>
  <c r="Q36" i="46"/>
  <c r="Q35" i="46"/>
  <c r="Q34" i="46"/>
  <c r="Q33" i="46"/>
  <c r="Q32" i="46"/>
  <c r="Q31" i="46"/>
  <c r="Q30" i="46"/>
  <c r="Q29" i="46"/>
  <c r="Q28" i="46"/>
  <c r="Q27" i="46"/>
  <c r="Q26" i="46"/>
  <c r="Q25" i="46"/>
  <c r="Q24" i="46"/>
  <c r="Q23" i="46"/>
  <c r="Q22" i="46"/>
  <c r="Q21" i="46"/>
  <c r="Q20" i="46"/>
  <c r="Q19" i="46"/>
  <c r="Q18" i="46"/>
  <c r="Q17" i="46"/>
  <c r="Q16" i="46"/>
  <c r="Q513" i="45"/>
  <c r="Q512" i="45"/>
  <c r="Q511" i="45"/>
  <c r="Q510" i="45"/>
  <c r="Q509" i="45"/>
  <c r="Q508" i="45"/>
  <c r="Q507" i="45"/>
  <c r="Q506" i="45"/>
  <c r="Q505" i="45"/>
  <c r="Q504" i="45"/>
  <c r="Q503" i="45"/>
  <c r="Q502" i="45"/>
  <c r="Q501" i="45"/>
  <c r="Q500" i="45"/>
  <c r="Q499" i="45"/>
  <c r="Q498" i="45"/>
  <c r="Q497" i="45"/>
  <c r="Q496" i="45"/>
  <c r="Q495" i="45"/>
  <c r="Q494" i="45"/>
  <c r="Q493" i="45"/>
  <c r="Q492" i="45"/>
  <c r="Q491" i="45"/>
  <c r="Q490" i="45"/>
  <c r="Q489" i="45"/>
  <c r="Q488" i="45"/>
  <c r="Q487" i="45"/>
  <c r="Q486" i="45"/>
  <c r="Q485" i="45"/>
  <c r="Q484" i="45"/>
  <c r="Q483" i="45"/>
  <c r="Q482" i="45"/>
  <c r="Q481" i="45"/>
  <c r="Q480" i="45"/>
  <c r="Q479" i="45"/>
  <c r="Q478" i="45"/>
  <c r="Q477" i="45"/>
  <c r="Q476" i="45"/>
  <c r="Q475" i="45"/>
  <c r="Q474" i="45"/>
  <c r="Q473" i="45"/>
  <c r="Q472" i="45"/>
  <c r="Q471" i="45"/>
  <c r="Q470" i="45"/>
  <c r="Q469" i="45"/>
  <c r="Q468" i="45"/>
  <c r="Q467" i="45"/>
  <c r="Q466" i="45"/>
  <c r="Q465" i="45"/>
  <c r="Q464" i="45"/>
  <c r="Q463" i="45"/>
  <c r="Q462" i="45"/>
  <c r="Q461" i="45"/>
  <c r="Q460" i="45"/>
  <c r="Q459" i="45"/>
  <c r="Q458" i="45"/>
  <c r="Q457" i="45"/>
  <c r="Q456" i="45"/>
  <c r="Q455" i="45"/>
  <c r="Q454" i="45"/>
  <c r="Q453" i="45"/>
  <c r="Q452" i="45"/>
  <c r="Q451" i="45"/>
  <c r="Q450" i="45"/>
  <c r="Q449" i="45"/>
  <c r="Q448" i="45"/>
  <c r="Q447" i="45"/>
  <c r="Q446" i="45"/>
  <c r="Q445" i="45"/>
  <c r="Q444" i="45"/>
  <c r="Q443" i="45"/>
  <c r="Q442" i="45"/>
  <c r="Q441" i="45"/>
  <c r="Q440" i="45"/>
  <c r="Q439" i="45"/>
  <c r="Q438" i="45"/>
  <c r="Q437" i="45"/>
  <c r="Q436" i="45"/>
  <c r="Q435" i="45"/>
  <c r="Q434" i="45"/>
  <c r="Q433" i="45"/>
  <c r="Q432" i="45"/>
  <c r="Q431" i="45"/>
  <c r="Q430" i="45"/>
  <c r="Q429" i="45"/>
  <c r="Q428" i="45"/>
  <c r="Q427" i="45"/>
  <c r="Q426" i="45"/>
  <c r="Q425" i="45"/>
  <c r="Q424" i="45"/>
  <c r="Q423" i="45"/>
  <c r="Q422" i="45"/>
  <c r="Q421" i="45"/>
  <c r="Q420" i="45"/>
  <c r="Q419" i="45"/>
  <c r="Q418" i="45"/>
  <c r="Q417" i="45"/>
  <c r="Q416" i="45"/>
  <c r="Q415" i="45"/>
  <c r="Q414" i="45"/>
  <c r="Q413" i="45"/>
  <c r="Q412" i="45"/>
  <c r="Q411" i="45"/>
  <c r="Q410" i="45"/>
  <c r="Q409" i="45"/>
  <c r="Q408" i="45"/>
  <c r="Q407" i="45"/>
  <c r="Q406" i="45"/>
  <c r="Q405" i="45"/>
  <c r="Q404" i="45"/>
  <c r="Q403" i="45"/>
  <c r="Q402" i="45"/>
  <c r="Q401" i="45"/>
  <c r="Q400" i="45"/>
  <c r="Q399" i="45"/>
  <c r="Q398" i="45"/>
  <c r="Q397" i="45"/>
  <c r="Q396" i="45"/>
  <c r="Q395" i="45"/>
  <c r="Q394" i="45"/>
  <c r="Q393" i="45"/>
  <c r="Q392" i="45"/>
  <c r="Q391" i="45"/>
  <c r="Q390" i="45"/>
  <c r="Q389" i="45"/>
  <c r="Q388" i="45"/>
  <c r="Q387" i="45"/>
  <c r="Q386" i="45"/>
  <c r="Q385" i="45"/>
  <c r="Q384" i="45"/>
  <c r="Q383" i="45"/>
  <c r="Q382" i="45"/>
  <c r="Q381" i="45"/>
  <c r="Q380" i="45"/>
  <c r="Q379" i="45"/>
  <c r="Q378" i="45"/>
  <c r="Q377" i="45"/>
  <c r="Q376" i="45"/>
  <c r="Q375" i="45"/>
  <c r="Q374" i="45"/>
  <c r="Q373" i="45"/>
  <c r="Q372" i="45"/>
  <c r="Q371" i="45"/>
  <c r="Q370" i="45"/>
  <c r="Q369" i="45"/>
  <c r="Q368" i="45"/>
  <c r="Q367" i="45"/>
  <c r="Q366" i="45"/>
  <c r="Q365" i="45"/>
  <c r="Q364" i="45"/>
  <c r="Q363" i="45"/>
  <c r="Q362" i="45"/>
  <c r="Q361" i="45"/>
  <c r="Q360" i="45"/>
  <c r="Q359" i="45"/>
  <c r="Q358" i="45"/>
  <c r="Q357" i="45"/>
  <c r="Q356" i="45"/>
  <c r="Q355" i="45"/>
  <c r="Q354" i="45"/>
  <c r="Q353" i="45"/>
  <c r="Q352" i="45"/>
  <c r="Q351" i="45"/>
  <c r="Q350" i="45"/>
  <c r="Q349" i="45"/>
  <c r="Q348" i="45"/>
  <c r="Q347" i="45"/>
  <c r="Q346" i="45"/>
  <c r="Q345" i="45"/>
  <c r="Q344" i="45"/>
  <c r="Q343" i="45"/>
  <c r="Q342" i="45"/>
  <c r="Q341" i="45"/>
  <c r="Q340" i="45"/>
  <c r="Q339" i="45"/>
  <c r="Q338" i="45"/>
  <c r="Q337" i="45"/>
  <c r="Q336" i="45"/>
  <c r="Q335" i="45"/>
  <c r="Q334" i="45"/>
  <c r="Q333" i="45"/>
  <c r="Q332" i="45"/>
  <c r="Q331" i="45"/>
  <c r="Q330" i="45"/>
  <c r="Q329" i="45"/>
  <c r="Q328" i="45"/>
  <c r="Q327" i="45"/>
  <c r="Q326" i="45"/>
  <c r="Q325" i="45"/>
  <c r="Q324" i="45"/>
  <c r="Q323" i="45"/>
  <c r="Q322" i="45"/>
  <c r="Q321" i="45"/>
  <c r="Q320" i="45"/>
  <c r="Q319" i="45"/>
  <c r="Q318" i="45"/>
  <c r="Q317" i="45"/>
  <c r="Q316" i="45"/>
  <c r="Q315" i="45"/>
  <c r="Q314" i="45"/>
  <c r="Q313" i="45"/>
  <c r="Q312" i="45"/>
  <c r="Q311" i="45"/>
  <c r="Q310" i="45"/>
  <c r="Q309" i="45"/>
  <c r="Q308" i="45"/>
  <c r="Q307" i="45"/>
  <c r="Q306" i="45"/>
  <c r="Q305" i="45"/>
  <c r="Q304" i="45"/>
  <c r="Q303" i="45"/>
  <c r="Q302" i="45"/>
  <c r="Q301" i="45"/>
  <c r="Q300" i="45"/>
  <c r="Q299" i="45"/>
  <c r="Q298" i="45"/>
  <c r="Q297" i="45"/>
  <c r="Q296" i="45"/>
  <c r="Q295" i="45"/>
  <c r="Q294" i="45"/>
  <c r="Q293" i="45"/>
  <c r="Q292" i="45"/>
  <c r="Q291" i="45"/>
  <c r="Q290" i="45"/>
  <c r="Q289" i="45"/>
  <c r="Q288" i="45"/>
  <c r="Q287" i="45"/>
  <c r="Q286" i="45"/>
  <c r="Q285" i="45"/>
  <c r="Q284" i="45"/>
  <c r="Q283" i="45"/>
  <c r="Q282" i="45"/>
  <c r="Q281" i="45"/>
  <c r="Q280" i="45"/>
  <c r="Q279" i="45"/>
  <c r="Q278" i="45"/>
  <c r="Q277" i="45"/>
  <c r="Q276" i="45"/>
  <c r="Q275" i="45"/>
  <c r="Q274" i="45"/>
  <c r="Q273" i="45"/>
  <c r="Q272" i="45"/>
  <c r="Q271" i="45"/>
  <c r="Q270" i="45"/>
  <c r="Q269" i="45"/>
  <c r="Q268" i="45"/>
  <c r="Q267" i="45"/>
  <c r="Q266" i="45"/>
  <c r="Q265" i="45"/>
  <c r="Q264" i="45"/>
  <c r="Q263" i="45"/>
  <c r="Q262" i="45"/>
  <c r="Q261" i="45"/>
  <c r="Q260" i="45"/>
  <c r="Q259" i="45"/>
  <c r="Q258" i="45"/>
  <c r="Q257" i="45"/>
  <c r="Q256" i="45"/>
  <c r="Q255" i="45"/>
  <c r="Q254" i="45"/>
  <c r="Q253" i="45"/>
  <c r="Q252" i="45"/>
  <c r="Q251" i="45"/>
  <c r="Q250" i="45"/>
  <c r="Q249" i="45"/>
  <c r="Q248" i="45"/>
  <c r="Q247" i="45"/>
  <c r="Q246" i="45"/>
  <c r="Q245" i="45"/>
  <c r="Q244" i="45"/>
  <c r="Q243" i="45"/>
  <c r="Q242" i="45"/>
  <c r="Q241" i="45"/>
  <c r="Q240" i="45"/>
  <c r="Q239" i="45"/>
  <c r="Q238" i="45"/>
  <c r="Q237" i="45"/>
  <c r="Q236" i="45"/>
  <c r="Q235" i="45"/>
  <c r="Q234" i="45"/>
  <c r="Q233" i="45"/>
  <c r="Q232" i="45"/>
  <c r="Q231" i="45"/>
  <c r="Q230" i="45"/>
  <c r="Q229" i="45"/>
  <c r="Q228" i="45"/>
  <c r="Q227" i="45"/>
  <c r="Q226" i="45"/>
  <c r="Q225" i="45"/>
  <c r="Q224" i="45"/>
  <c r="Q223" i="45"/>
  <c r="Q222" i="45"/>
  <c r="Q221" i="45"/>
  <c r="Q220" i="45"/>
  <c r="Q219" i="45"/>
  <c r="Q218" i="45"/>
  <c r="Q217" i="45"/>
  <c r="Q216" i="45"/>
  <c r="Q215" i="45"/>
  <c r="Q214" i="45"/>
  <c r="Q213" i="45"/>
  <c r="Q212" i="45"/>
  <c r="Q211" i="45"/>
  <c r="Q210" i="45"/>
  <c r="Q209" i="45"/>
  <c r="Q208" i="45"/>
  <c r="Q207" i="45"/>
  <c r="Q206" i="45"/>
  <c r="Q205" i="45"/>
  <c r="Q204" i="45"/>
  <c r="Q203" i="45"/>
  <c r="Q202" i="45"/>
  <c r="Q201" i="45"/>
  <c r="Q200" i="45"/>
  <c r="Q199" i="45"/>
  <c r="Q198" i="45"/>
  <c r="Q197" i="45"/>
  <c r="Q196" i="45"/>
  <c r="Q195" i="45"/>
  <c r="Q194" i="45"/>
  <c r="Q193" i="45"/>
  <c r="Q192" i="45"/>
  <c r="Q191" i="45"/>
  <c r="Q190" i="45"/>
  <c r="Q189" i="45"/>
  <c r="Q188" i="45"/>
  <c r="Q187" i="45"/>
  <c r="Q186" i="45"/>
  <c r="Q185" i="45"/>
  <c r="Q184" i="45"/>
  <c r="Q183" i="45"/>
  <c r="Q182" i="45"/>
  <c r="Q181" i="45"/>
  <c r="Q180" i="45"/>
  <c r="Q179" i="45"/>
  <c r="Q178" i="45"/>
  <c r="Q177" i="45"/>
  <c r="Q176" i="45"/>
  <c r="Q175" i="45"/>
  <c r="Q174" i="45"/>
  <c r="Q173" i="45"/>
  <c r="Q172" i="45"/>
  <c r="Q171" i="45"/>
  <c r="Q170" i="45"/>
  <c r="Q169" i="45"/>
  <c r="Q168" i="45"/>
  <c r="Q167" i="45"/>
  <c r="Q166" i="45"/>
  <c r="Q165" i="45"/>
  <c r="Q164" i="45"/>
  <c r="Q163" i="45"/>
  <c r="Q162" i="45"/>
  <c r="Q161" i="45"/>
  <c r="Q160" i="45"/>
  <c r="Q159" i="45"/>
  <c r="Q158" i="45"/>
  <c r="Q157" i="45"/>
  <c r="Q156" i="45"/>
  <c r="Q155" i="45"/>
  <c r="Q154" i="45"/>
  <c r="Q153" i="45"/>
  <c r="Q152" i="45"/>
  <c r="Q151" i="45"/>
  <c r="Q150" i="45"/>
  <c r="Q149" i="45"/>
  <c r="Q148" i="45"/>
  <c r="Q147" i="45"/>
  <c r="Q146" i="45"/>
  <c r="Q145" i="45"/>
  <c r="Q144" i="45"/>
  <c r="Q143" i="45"/>
  <c r="Q142" i="45"/>
  <c r="Q141" i="45"/>
  <c r="Q140" i="45"/>
  <c r="Q139" i="45"/>
  <c r="Q138" i="45"/>
  <c r="Q137" i="45"/>
  <c r="Q136" i="45"/>
  <c r="Q135" i="45"/>
  <c r="Q134" i="45"/>
  <c r="Q133" i="45"/>
  <c r="Q132" i="45"/>
  <c r="Q131" i="45"/>
  <c r="Q130" i="45"/>
  <c r="Q129" i="45"/>
  <c r="Q128" i="45"/>
  <c r="Q127" i="45"/>
  <c r="Q126" i="45"/>
  <c r="Q125" i="45"/>
  <c r="Q124" i="45"/>
  <c r="Q123" i="45"/>
  <c r="Q122" i="45"/>
  <c r="Q121" i="45"/>
  <c r="Q120" i="45"/>
  <c r="Q119" i="45"/>
  <c r="Q118" i="45"/>
  <c r="Q117" i="45"/>
  <c r="Q116" i="45"/>
  <c r="Q115" i="45"/>
  <c r="Q114" i="45"/>
  <c r="Q113" i="45"/>
  <c r="Q112" i="45"/>
  <c r="Q111" i="45"/>
  <c r="Q110" i="45"/>
  <c r="Q109" i="45"/>
  <c r="Q108" i="45"/>
  <c r="Q107" i="45"/>
  <c r="Q106" i="45"/>
  <c r="Q105" i="45"/>
  <c r="Q104" i="45"/>
  <c r="Q103" i="45"/>
  <c r="Q102" i="45"/>
  <c r="Q101" i="45"/>
  <c r="Q100" i="45"/>
  <c r="Q99" i="45"/>
  <c r="Q98" i="45"/>
  <c r="Q97" i="45"/>
  <c r="Q96" i="45"/>
  <c r="Q95" i="45"/>
  <c r="Q94" i="45"/>
  <c r="Q93" i="45"/>
  <c r="Q92" i="45"/>
  <c r="Q91" i="45"/>
  <c r="Q90" i="45"/>
  <c r="Q89" i="45"/>
  <c r="Q88" i="45"/>
  <c r="Q87" i="45"/>
  <c r="Q86" i="45"/>
  <c r="Q85" i="45"/>
  <c r="Q84" i="45"/>
  <c r="Q83" i="45"/>
  <c r="Q82" i="45"/>
  <c r="Q81" i="45"/>
  <c r="Q80" i="45"/>
  <c r="Q79" i="45"/>
  <c r="Q78" i="45"/>
  <c r="Q77" i="45"/>
  <c r="Q76" i="45"/>
  <c r="Q75" i="45"/>
  <c r="Q74" i="45"/>
  <c r="Q73" i="45"/>
  <c r="Q72" i="45"/>
  <c r="Q71" i="45"/>
  <c r="Q70" i="45"/>
  <c r="Q69" i="45"/>
  <c r="Q68" i="45"/>
  <c r="Q67" i="45"/>
  <c r="Q66" i="45"/>
  <c r="Q65" i="45"/>
  <c r="Q64" i="45"/>
  <c r="Q63" i="45"/>
  <c r="Q62" i="45"/>
  <c r="Q61" i="45"/>
  <c r="Q60" i="45"/>
  <c r="Q59" i="45"/>
  <c r="Q58" i="45"/>
  <c r="Q57" i="45"/>
  <c r="Q56" i="45"/>
  <c r="Q55" i="45"/>
  <c r="Q54" i="45"/>
  <c r="Q53" i="45"/>
  <c r="Q52" i="45"/>
  <c r="Q51" i="45"/>
  <c r="Q50" i="45"/>
  <c r="Q49" i="45"/>
  <c r="Q48" i="45"/>
  <c r="Q47" i="45"/>
  <c r="Q46" i="45"/>
  <c r="Q45" i="45"/>
  <c r="Q44" i="45"/>
  <c r="Q43" i="45"/>
  <c r="Q42" i="45"/>
  <c r="Q41" i="45"/>
  <c r="Q40" i="45"/>
  <c r="Q39" i="45"/>
  <c r="Q38" i="45"/>
  <c r="Q37" i="45"/>
  <c r="Q36" i="45"/>
  <c r="Q35" i="45"/>
  <c r="Q34" i="45"/>
  <c r="Q33" i="45"/>
  <c r="Q32" i="45"/>
  <c r="Q31" i="45"/>
  <c r="Q30" i="45"/>
  <c r="Q29" i="45"/>
  <c r="Q28" i="45"/>
  <c r="Q27" i="45"/>
  <c r="Q26" i="45"/>
  <c r="Q25" i="45"/>
  <c r="Q24" i="45"/>
  <c r="Q23" i="45"/>
  <c r="Q22" i="45"/>
  <c r="Q21" i="45"/>
  <c r="Q20" i="45"/>
  <c r="Q19" i="45"/>
  <c r="Q18" i="45"/>
  <c r="Q17" i="45"/>
  <c r="Q16" i="45"/>
  <c r="Q513" i="44"/>
  <c r="Q512" i="44"/>
  <c r="Q511" i="44"/>
  <c r="Q510" i="44"/>
  <c r="Q509" i="44"/>
  <c r="Q508" i="44"/>
  <c r="Q507" i="44"/>
  <c r="Q506" i="44"/>
  <c r="Q505" i="44"/>
  <c r="Q504" i="44"/>
  <c r="Q503" i="44"/>
  <c r="Q502" i="44"/>
  <c r="Q501" i="44"/>
  <c r="Q500" i="44"/>
  <c r="Q499" i="44"/>
  <c r="Q498" i="44"/>
  <c r="Q497" i="44"/>
  <c r="Q496" i="44"/>
  <c r="Q495" i="44"/>
  <c r="Q494" i="44"/>
  <c r="Q493" i="44"/>
  <c r="Q492" i="44"/>
  <c r="Q491" i="44"/>
  <c r="Q490" i="44"/>
  <c r="Q489" i="44"/>
  <c r="Q488" i="44"/>
  <c r="Q487" i="44"/>
  <c r="Q486" i="44"/>
  <c r="Q485" i="44"/>
  <c r="Q484" i="44"/>
  <c r="Q483" i="44"/>
  <c r="Q482" i="44"/>
  <c r="Q481" i="44"/>
  <c r="Q480" i="44"/>
  <c r="Q479" i="44"/>
  <c r="Q478" i="44"/>
  <c r="Q477" i="44"/>
  <c r="Q476" i="44"/>
  <c r="Q475" i="44"/>
  <c r="Q474" i="44"/>
  <c r="Q473" i="44"/>
  <c r="Q472" i="44"/>
  <c r="Q471" i="44"/>
  <c r="Q470" i="44"/>
  <c r="Q469" i="44"/>
  <c r="Q468" i="44"/>
  <c r="Q467" i="44"/>
  <c r="Q466" i="44"/>
  <c r="Q465" i="44"/>
  <c r="Q464" i="44"/>
  <c r="Q463" i="44"/>
  <c r="Q462" i="44"/>
  <c r="Q461" i="44"/>
  <c r="Q460" i="44"/>
  <c r="Q459" i="44"/>
  <c r="Q458" i="44"/>
  <c r="Q457" i="44"/>
  <c r="Q456" i="44"/>
  <c r="Q455" i="44"/>
  <c r="Q454" i="44"/>
  <c r="Q453" i="44"/>
  <c r="Q452" i="44"/>
  <c r="Q451" i="44"/>
  <c r="Q450" i="44"/>
  <c r="Q449" i="44"/>
  <c r="Q448" i="44"/>
  <c r="Q447" i="44"/>
  <c r="Q446" i="44"/>
  <c r="Q445" i="44"/>
  <c r="Q444" i="44"/>
  <c r="Q443" i="44"/>
  <c r="Q442" i="44"/>
  <c r="Q441" i="44"/>
  <c r="Q440" i="44"/>
  <c r="Q439" i="44"/>
  <c r="Q438" i="44"/>
  <c r="Q437" i="44"/>
  <c r="Q436" i="44"/>
  <c r="Q435" i="44"/>
  <c r="Q434" i="44"/>
  <c r="Q433" i="44"/>
  <c r="Q432" i="44"/>
  <c r="Q431" i="44"/>
  <c r="Q430" i="44"/>
  <c r="Q429" i="44"/>
  <c r="Q428" i="44"/>
  <c r="Q427" i="44"/>
  <c r="Q426" i="44"/>
  <c r="Q425" i="44"/>
  <c r="Q424" i="44"/>
  <c r="Q423" i="44"/>
  <c r="Q422" i="44"/>
  <c r="Q421" i="44"/>
  <c r="Q420" i="44"/>
  <c r="Q419" i="44"/>
  <c r="Q418" i="44"/>
  <c r="Q417" i="44"/>
  <c r="Q416" i="44"/>
  <c r="Q415" i="44"/>
  <c r="Q414" i="44"/>
  <c r="Q413" i="44"/>
  <c r="Q412" i="44"/>
  <c r="Q411" i="44"/>
  <c r="Q410" i="44"/>
  <c r="Q409" i="44"/>
  <c r="Q408" i="44"/>
  <c r="Q407" i="44"/>
  <c r="Q406" i="44"/>
  <c r="Q405" i="44"/>
  <c r="Q404" i="44"/>
  <c r="Q403" i="44"/>
  <c r="Q402" i="44"/>
  <c r="Q401" i="44"/>
  <c r="Q400" i="44"/>
  <c r="Q399" i="44"/>
  <c r="Q398" i="44"/>
  <c r="Q397" i="44"/>
  <c r="Q396" i="44"/>
  <c r="Q395" i="44"/>
  <c r="Q394" i="44"/>
  <c r="Q393" i="44"/>
  <c r="Q392" i="44"/>
  <c r="Q391" i="44"/>
  <c r="Q390" i="44"/>
  <c r="Q389" i="44"/>
  <c r="Q388" i="44"/>
  <c r="Q387" i="44"/>
  <c r="Q386" i="44"/>
  <c r="Q385" i="44"/>
  <c r="Q384" i="44"/>
  <c r="Q383" i="44"/>
  <c r="Q382" i="44"/>
  <c r="Q381" i="44"/>
  <c r="Q380" i="44"/>
  <c r="Q379" i="44"/>
  <c r="Q378" i="44"/>
  <c r="Q377" i="44"/>
  <c r="Q376" i="44"/>
  <c r="Q375" i="44"/>
  <c r="Q374" i="44"/>
  <c r="Q373" i="44"/>
  <c r="Q372" i="44"/>
  <c r="Q371" i="44"/>
  <c r="Q370" i="44"/>
  <c r="Q369" i="44"/>
  <c r="Q368" i="44"/>
  <c r="Q367" i="44"/>
  <c r="Q366" i="44"/>
  <c r="Q365" i="44"/>
  <c r="Q364" i="44"/>
  <c r="Q363" i="44"/>
  <c r="Q362" i="44"/>
  <c r="Q361" i="44"/>
  <c r="Q360" i="44"/>
  <c r="Q359" i="44"/>
  <c r="Q358" i="44"/>
  <c r="Q357" i="44"/>
  <c r="Q356" i="44"/>
  <c r="Q355" i="44"/>
  <c r="Q354" i="44"/>
  <c r="Q353" i="44"/>
  <c r="Q352" i="44"/>
  <c r="Q351" i="44"/>
  <c r="Q350" i="44"/>
  <c r="Q349" i="44"/>
  <c r="Q348" i="44"/>
  <c r="Q347" i="44"/>
  <c r="Q346" i="44"/>
  <c r="Q345" i="44"/>
  <c r="Q344" i="44"/>
  <c r="Q343" i="44"/>
  <c r="Q342" i="44"/>
  <c r="Q341" i="44"/>
  <c r="Q340" i="44"/>
  <c r="Q339" i="44"/>
  <c r="Q338" i="44"/>
  <c r="Q337" i="44"/>
  <c r="Q336" i="44"/>
  <c r="Q335" i="44"/>
  <c r="Q334" i="44"/>
  <c r="Q333" i="44"/>
  <c r="Q332" i="44"/>
  <c r="Q331" i="44"/>
  <c r="Q330" i="44"/>
  <c r="Q329" i="44"/>
  <c r="Q328" i="44"/>
  <c r="Q327" i="44"/>
  <c r="Q326" i="44"/>
  <c r="Q325" i="44"/>
  <c r="Q324" i="44"/>
  <c r="Q323" i="44"/>
  <c r="Q322" i="44"/>
  <c r="Q321" i="44"/>
  <c r="Q320" i="44"/>
  <c r="Q319" i="44"/>
  <c r="Q318" i="44"/>
  <c r="Q317" i="44"/>
  <c r="Q316" i="44"/>
  <c r="Q315" i="44"/>
  <c r="Q314" i="44"/>
  <c r="Q313" i="44"/>
  <c r="Q312" i="44"/>
  <c r="Q311" i="44"/>
  <c r="Q310" i="44"/>
  <c r="Q309" i="44"/>
  <c r="Q308" i="44"/>
  <c r="Q307" i="44"/>
  <c r="Q306" i="44"/>
  <c r="Q305" i="44"/>
  <c r="Q304" i="44"/>
  <c r="Q303" i="44"/>
  <c r="Q302" i="44"/>
  <c r="Q301" i="44"/>
  <c r="Q300" i="44"/>
  <c r="Q299" i="44"/>
  <c r="Q298" i="44"/>
  <c r="Q297" i="44"/>
  <c r="Q296" i="44"/>
  <c r="Q295" i="44"/>
  <c r="Q294" i="44"/>
  <c r="Q293" i="44"/>
  <c r="Q292" i="44"/>
  <c r="Q291" i="44"/>
  <c r="Q290" i="44"/>
  <c r="Q289" i="44"/>
  <c r="Q288" i="44"/>
  <c r="Q287" i="44"/>
  <c r="Q286" i="44"/>
  <c r="Q285" i="44"/>
  <c r="Q284" i="44"/>
  <c r="Q283" i="44"/>
  <c r="Q282" i="44"/>
  <c r="Q281" i="44"/>
  <c r="Q280" i="44"/>
  <c r="Q279" i="44"/>
  <c r="Q278" i="44"/>
  <c r="Q277" i="44"/>
  <c r="Q276" i="44"/>
  <c r="Q275" i="44"/>
  <c r="Q274" i="44"/>
  <c r="Q273" i="44"/>
  <c r="Q272" i="44"/>
  <c r="Q271" i="44"/>
  <c r="Q270" i="44"/>
  <c r="Q269" i="44"/>
  <c r="Q268" i="44"/>
  <c r="Q267" i="44"/>
  <c r="Q266" i="44"/>
  <c r="Q265" i="44"/>
  <c r="Q264" i="44"/>
  <c r="Q263" i="44"/>
  <c r="Q262" i="44"/>
  <c r="Q261" i="44"/>
  <c r="Q260" i="44"/>
  <c r="Q259" i="44"/>
  <c r="Q258" i="44"/>
  <c r="Q257" i="44"/>
  <c r="Q256" i="44"/>
  <c r="Q255" i="44"/>
  <c r="Q254" i="44"/>
  <c r="Q253" i="44"/>
  <c r="Q252" i="44"/>
  <c r="Q251" i="44"/>
  <c r="Q250" i="44"/>
  <c r="Q249" i="44"/>
  <c r="Q248" i="44"/>
  <c r="Q247" i="44"/>
  <c r="Q246" i="44"/>
  <c r="Q245" i="44"/>
  <c r="Q244" i="44"/>
  <c r="Q243" i="44"/>
  <c r="Q242" i="44"/>
  <c r="Q241" i="44"/>
  <c r="Q240" i="44"/>
  <c r="Q239" i="44"/>
  <c r="Q238" i="44"/>
  <c r="Q237" i="44"/>
  <c r="Q236" i="44"/>
  <c r="Q235" i="44"/>
  <c r="Q234" i="44"/>
  <c r="Q233" i="44"/>
  <c r="Q232" i="44"/>
  <c r="Q231" i="44"/>
  <c r="Q230" i="44"/>
  <c r="Q229" i="44"/>
  <c r="Q228" i="44"/>
  <c r="Q227" i="44"/>
  <c r="Q226" i="44"/>
  <c r="Q225" i="44"/>
  <c r="Q224" i="44"/>
  <c r="Q223" i="44"/>
  <c r="Q222" i="44"/>
  <c r="Q221" i="44"/>
  <c r="Q220" i="44"/>
  <c r="Q219" i="44"/>
  <c r="Q218" i="44"/>
  <c r="Q217" i="44"/>
  <c r="Q216" i="44"/>
  <c r="Q215" i="44"/>
  <c r="Q214" i="44"/>
  <c r="Q213" i="44"/>
  <c r="Q212" i="44"/>
  <c r="Q211" i="44"/>
  <c r="Q210" i="44"/>
  <c r="Q209" i="44"/>
  <c r="Q208" i="44"/>
  <c r="Q207" i="44"/>
  <c r="Q206" i="44"/>
  <c r="Q205" i="44"/>
  <c r="Q204" i="44"/>
  <c r="Q203" i="44"/>
  <c r="Q202" i="44"/>
  <c r="Q201" i="44"/>
  <c r="Q200" i="44"/>
  <c r="Q199" i="44"/>
  <c r="Q198" i="44"/>
  <c r="Q197" i="44"/>
  <c r="Q196" i="44"/>
  <c r="Q195" i="44"/>
  <c r="Q194" i="44"/>
  <c r="Q193" i="44"/>
  <c r="Q192" i="44"/>
  <c r="Q191" i="44"/>
  <c r="Q190" i="44"/>
  <c r="Q189" i="44"/>
  <c r="Q188" i="44"/>
  <c r="Q187" i="44"/>
  <c r="Q186" i="44"/>
  <c r="Q185" i="44"/>
  <c r="Q184" i="44"/>
  <c r="Q183" i="44"/>
  <c r="Q182" i="44"/>
  <c r="Q181" i="44"/>
  <c r="Q180" i="44"/>
  <c r="Q179" i="44"/>
  <c r="Q178" i="44"/>
  <c r="Q177" i="44"/>
  <c r="Q176" i="44"/>
  <c r="Q175" i="44"/>
  <c r="Q174" i="44"/>
  <c r="Q173" i="44"/>
  <c r="Q172" i="44"/>
  <c r="Q171" i="44"/>
  <c r="Q170" i="44"/>
  <c r="Q169" i="44"/>
  <c r="Q168" i="44"/>
  <c r="Q167" i="44"/>
  <c r="Q166" i="44"/>
  <c r="Q165" i="44"/>
  <c r="Q164" i="44"/>
  <c r="Q163" i="44"/>
  <c r="Q162" i="44"/>
  <c r="Q161" i="44"/>
  <c r="Q160" i="44"/>
  <c r="Q159" i="44"/>
  <c r="Q158" i="44"/>
  <c r="Q157" i="44"/>
  <c r="Q156" i="44"/>
  <c r="Q155" i="44"/>
  <c r="Q154" i="44"/>
  <c r="Q153" i="44"/>
  <c r="Q152" i="44"/>
  <c r="Q151" i="44"/>
  <c r="Q150" i="44"/>
  <c r="Q149" i="44"/>
  <c r="Q148" i="44"/>
  <c r="Q147" i="44"/>
  <c r="Q146" i="44"/>
  <c r="Q145" i="44"/>
  <c r="Q144" i="44"/>
  <c r="Q143" i="44"/>
  <c r="Q142" i="44"/>
  <c r="Q141" i="44"/>
  <c r="Q140" i="44"/>
  <c r="Q139" i="44"/>
  <c r="Q138" i="44"/>
  <c r="Q137" i="44"/>
  <c r="Q136" i="44"/>
  <c r="Q135" i="44"/>
  <c r="Q134" i="44"/>
  <c r="Q133" i="44"/>
  <c r="Q132" i="44"/>
  <c r="Q131" i="44"/>
  <c r="Q130" i="44"/>
  <c r="Q129" i="44"/>
  <c r="Q128" i="44"/>
  <c r="Q127" i="44"/>
  <c r="Q126" i="44"/>
  <c r="Q125" i="44"/>
  <c r="Q124" i="44"/>
  <c r="Q123" i="44"/>
  <c r="Q122" i="44"/>
  <c r="Q121" i="44"/>
  <c r="Q120" i="44"/>
  <c r="Q119" i="44"/>
  <c r="Q118" i="44"/>
  <c r="Q117" i="44"/>
  <c r="Q116" i="44"/>
  <c r="Q115" i="44"/>
  <c r="Q114" i="44"/>
  <c r="Q113" i="44"/>
  <c r="Q112" i="44"/>
  <c r="Q111" i="44"/>
  <c r="Q110" i="44"/>
  <c r="Q109" i="44"/>
  <c r="Q108" i="44"/>
  <c r="Q107" i="44"/>
  <c r="Q106" i="44"/>
  <c r="Q105" i="44"/>
  <c r="Q104" i="44"/>
  <c r="Q103" i="44"/>
  <c r="Q102" i="44"/>
  <c r="Q101" i="44"/>
  <c r="Q100" i="44"/>
  <c r="Q99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82" i="44"/>
  <c r="Q81" i="44"/>
  <c r="Q80" i="44"/>
  <c r="Q79" i="44"/>
  <c r="Q78" i="44"/>
  <c r="Q77" i="44"/>
  <c r="Q76" i="44"/>
  <c r="Q75" i="44"/>
  <c r="Q74" i="44"/>
  <c r="Q73" i="44"/>
  <c r="Q72" i="44"/>
  <c r="Q71" i="44"/>
  <c r="Q70" i="44"/>
  <c r="Q69" i="44"/>
  <c r="Q68" i="44"/>
  <c r="Q67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3" i="44"/>
  <c r="Q42" i="44"/>
  <c r="Q41" i="44"/>
  <c r="Q40" i="44"/>
  <c r="Q39" i="44"/>
  <c r="Q38" i="44"/>
  <c r="Q37" i="44"/>
  <c r="Q36" i="44"/>
  <c r="Q35" i="44"/>
  <c r="Q34" i="44"/>
  <c r="Q33" i="44"/>
  <c r="Q32" i="44"/>
  <c r="Q31" i="44"/>
  <c r="Q30" i="44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513" i="43"/>
  <c r="Q512" i="43"/>
  <c r="Q511" i="43"/>
  <c r="Q510" i="43"/>
  <c r="Q509" i="43"/>
  <c r="Q508" i="43"/>
  <c r="Q507" i="43"/>
  <c r="Q506" i="43"/>
  <c r="Q505" i="43"/>
  <c r="Q504" i="43"/>
  <c r="Q503" i="43"/>
  <c r="Q502" i="43"/>
  <c r="Q501" i="43"/>
  <c r="Q500" i="43"/>
  <c r="Q499" i="43"/>
  <c r="Q498" i="43"/>
  <c r="Q497" i="43"/>
  <c r="Q496" i="43"/>
  <c r="Q495" i="43"/>
  <c r="Q494" i="43"/>
  <c r="Q493" i="43"/>
  <c r="Q492" i="43"/>
  <c r="Q491" i="43"/>
  <c r="Q490" i="43"/>
  <c r="Q489" i="43"/>
  <c r="Q488" i="43"/>
  <c r="Q487" i="43"/>
  <c r="Q486" i="43"/>
  <c r="Q485" i="43"/>
  <c r="Q484" i="43"/>
  <c r="Q483" i="43"/>
  <c r="Q482" i="43"/>
  <c r="Q481" i="43"/>
  <c r="Q480" i="43"/>
  <c r="Q479" i="43"/>
  <c r="Q478" i="43"/>
  <c r="Q477" i="43"/>
  <c r="Q476" i="43"/>
  <c r="Q475" i="43"/>
  <c r="Q474" i="43"/>
  <c r="Q473" i="43"/>
  <c r="Q472" i="43"/>
  <c r="Q471" i="43"/>
  <c r="Q470" i="43"/>
  <c r="Q469" i="43"/>
  <c r="Q468" i="43"/>
  <c r="Q467" i="43"/>
  <c r="Q466" i="43"/>
  <c r="Q465" i="43"/>
  <c r="Q464" i="43"/>
  <c r="Q463" i="43"/>
  <c r="Q462" i="43"/>
  <c r="Q461" i="43"/>
  <c r="Q460" i="43"/>
  <c r="Q459" i="43"/>
  <c r="Q458" i="43"/>
  <c r="Q457" i="43"/>
  <c r="Q456" i="43"/>
  <c r="Q455" i="43"/>
  <c r="Q454" i="43"/>
  <c r="Q453" i="43"/>
  <c r="Q452" i="43"/>
  <c r="Q451" i="43"/>
  <c r="Q450" i="43"/>
  <c r="Q449" i="43"/>
  <c r="Q448" i="43"/>
  <c r="Q447" i="43"/>
  <c r="Q446" i="43"/>
  <c r="Q445" i="43"/>
  <c r="Q444" i="43"/>
  <c r="Q443" i="43"/>
  <c r="Q442" i="43"/>
  <c r="Q441" i="43"/>
  <c r="Q440" i="43"/>
  <c r="Q439" i="43"/>
  <c r="Q438" i="43"/>
  <c r="Q437" i="43"/>
  <c r="Q436" i="43"/>
  <c r="Q435" i="43"/>
  <c r="Q434" i="43"/>
  <c r="Q433" i="43"/>
  <c r="Q432" i="43"/>
  <c r="Q431" i="43"/>
  <c r="Q430" i="43"/>
  <c r="Q429" i="43"/>
  <c r="Q428" i="43"/>
  <c r="Q427" i="43"/>
  <c r="Q426" i="43"/>
  <c r="Q425" i="43"/>
  <c r="Q424" i="43"/>
  <c r="Q423" i="43"/>
  <c r="Q422" i="43"/>
  <c r="Q421" i="43"/>
  <c r="Q420" i="43"/>
  <c r="Q419" i="43"/>
  <c r="Q418" i="43"/>
  <c r="Q417" i="43"/>
  <c r="Q416" i="43"/>
  <c r="Q415" i="43"/>
  <c r="Q414" i="43"/>
  <c r="Q413" i="43"/>
  <c r="Q412" i="43"/>
  <c r="Q411" i="43"/>
  <c r="Q410" i="43"/>
  <c r="Q409" i="43"/>
  <c r="Q408" i="43"/>
  <c r="Q407" i="43"/>
  <c r="Q406" i="43"/>
  <c r="Q405" i="43"/>
  <c r="Q404" i="43"/>
  <c r="Q403" i="43"/>
  <c r="Q402" i="43"/>
  <c r="Q401" i="43"/>
  <c r="Q400" i="43"/>
  <c r="Q399" i="43"/>
  <c r="Q398" i="43"/>
  <c r="Q397" i="43"/>
  <c r="Q396" i="43"/>
  <c r="Q395" i="43"/>
  <c r="Q394" i="43"/>
  <c r="Q393" i="43"/>
  <c r="Q392" i="43"/>
  <c r="Q391" i="43"/>
  <c r="Q390" i="43"/>
  <c r="Q389" i="43"/>
  <c r="Q388" i="43"/>
  <c r="Q387" i="43"/>
  <c r="Q386" i="43"/>
  <c r="Q385" i="43"/>
  <c r="Q384" i="43"/>
  <c r="Q383" i="43"/>
  <c r="Q382" i="43"/>
  <c r="Q381" i="43"/>
  <c r="Q380" i="43"/>
  <c r="Q379" i="43"/>
  <c r="Q378" i="43"/>
  <c r="Q377" i="43"/>
  <c r="Q376" i="43"/>
  <c r="Q375" i="43"/>
  <c r="Q374" i="43"/>
  <c r="Q373" i="43"/>
  <c r="Q372" i="43"/>
  <c r="Q371" i="43"/>
  <c r="Q370" i="43"/>
  <c r="Q369" i="43"/>
  <c r="Q368" i="43"/>
  <c r="Q367" i="43"/>
  <c r="Q366" i="43"/>
  <c r="Q365" i="43"/>
  <c r="Q364" i="43"/>
  <c r="Q363" i="43"/>
  <c r="Q362" i="43"/>
  <c r="Q361" i="43"/>
  <c r="Q360" i="43"/>
  <c r="Q359" i="43"/>
  <c r="Q358" i="43"/>
  <c r="Q357" i="43"/>
  <c r="Q356" i="43"/>
  <c r="Q355" i="43"/>
  <c r="Q354" i="43"/>
  <c r="Q353" i="43"/>
  <c r="Q352" i="43"/>
  <c r="Q351" i="43"/>
  <c r="Q350" i="43"/>
  <c r="Q349" i="43"/>
  <c r="Q348" i="43"/>
  <c r="Q347" i="43"/>
  <c r="Q346" i="43"/>
  <c r="Q345" i="43"/>
  <c r="Q344" i="43"/>
  <c r="Q343" i="43"/>
  <c r="Q342" i="43"/>
  <c r="Q341" i="43"/>
  <c r="Q340" i="43"/>
  <c r="Q339" i="43"/>
  <c r="Q338" i="43"/>
  <c r="Q337" i="43"/>
  <c r="Q336" i="43"/>
  <c r="Q335" i="43"/>
  <c r="Q334" i="43"/>
  <c r="Q333" i="43"/>
  <c r="Q332" i="43"/>
  <c r="Q331" i="43"/>
  <c r="Q330" i="43"/>
  <c r="Q329" i="43"/>
  <c r="Q328" i="43"/>
  <c r="Q327" i="43"/>
  <c r="Q326" i="43"/>
  <c r="Q325" i="43"/>
  <c r="Q324" i="43"/>
  <c r="Q323" i="43"/>
  <c r="Q322" i="43"/>
  <c r="Q321" i="43"/>
  <c r="Q320" i="43"/>
  <c r="Q319" i="43"/>
  <c r="Q318" i="43"/>
  <c r="Q317" i="43"/>
  <c r="Q316" i="43"/>
  <c r="Q315" i="43"/>
  <c r="Q314" i="43"/>
  <c r="Q313" i="43"/>
  <c r="Q312" i="43"/>
  <c r="Q311" i="43"/>
  <c r="Q310" i="43"/>
  <c r="Q309" i="43"/>
  <c r="Q308" i="43"/>
  <c r="Q307" i="43"/>
  <c r="Q306" i="43"/>
  <c r="Q305" i="43"/>
  <c r="Q304" i="43"/>
  <c r="Q303" i="43"/>
  <c r="Q302" i="43"/>
  <c r="Q301" i="43"/>
  <c r="Q300" i="43"/>
  <c r="Q299" i="43"/>
  <c r="Q298" i="43"/>
  <c r="Q297" i="43"/>
  <c r="Q296" i="43"/>
  <c r="Q295" i="43"/>
  <c r="Q294" i="43"/>
  <c r="Q293" i="43"/>
  <c r="Q292" i="43"/>
  <c r="Q291" i="43"/>
  <c r="Q290" i="43"/>
  <c r="Q289" i="43"/>
  <c r="Q288" i="43"/>
  <c r="Q287" i="43"/>
  <c r="Q286" i="43"/>
  <c r="Q285" i="43"/>
  <c r="Q284" i="43"/>
  <c r="Q283" i="43"/>
  <c r="Q282" i="43"/>
  <c r="Q281" i="43"/>
  <c r="Q280" i="43"/>
  <c r="Q279" i="43"/>
  <c r="Q278" i="43"/>
  <c r="Q277" i="43"/>
  <c r="Q276" i="43"/>
  <c r="Q275" i="43"/>
  <c r="Q274" i="43"/>
  <c r="Q273" i="43"/>
  <c r="Q272" i="43"/>
  <c r="Q271" i="43"/>
  <c r="Q270" i="43"/>
  <c r="Q269" i="43"/>
  <c r="Q268" i="43"/>
  <c r="Q267" i="43"/>
  <c r="Q266" i="43"/>
  <c r="Q265" i="43"/>
  <c r="Q264" i="43"/>
  <c r="Q263" i="43"/>
  <c r="Q262" i="43"/>
  <c r="Q261" i="43"/>
  <c r="Q260" i="43"/>
  <c r="Q259" i="43"/>
  <c r="Q258" i="43"/>
  <c r="Q257" i="43"/>
  <c r="Q256" i="43"/>
  <c r="Q255" i="43"/>
  <c r="Q254" i="43"/>
  <c r="Q253" i="43"/>
  <c r="Q252" i="43"/>
  <c r="Q251" i="43"/>
  <c r="Q250" i="43"/>
  <c r="Q249" i="43"/>
  <c r="Q248" i="43"/>
  <c r="Q247" i="43"/>
  <c r="Q246" i="43"/>
  <c r="Q245" i="43"/>
  <c r="Q244" i="43"/>
  <c r="Q243" i="43"/>
  <c r="Q242" i="43"/>
  <c r="Q241" i="43"/>
  <c r="Q240" i="43"/>
  <c r="Q239" i="43"/>
  <c r="Q238" i="43"/>
  <c r="Q237" i="43"/>
  <c r="Q236" i="43"/>
  <c r="Q235" i="43"/>
  <c r="Q234" i="43"/>
  <c r="Q233" i="43"/>
  <c r="Q232" i="43"/>
  <c r="Q231" i="43"/>
  <c r="Q230" i="43"/>
  <c r="Q229" i="43"/>
  <c r="Q228" i="43"/>
  <c r="Q227" i="43"/>
  <c r="Q226" i="43"/>
  <c r="Q225" i="43"/>
  <c r="Q224" i="43"/>
  <c r="Q223" i="43"/>
  <c r="Q222" i="43"/>
  <c r="Q221" i="43"/>
  <c r="Q220" i="43"/>
  <c r="Q219" i="43"/>
  <c r="Q218" i="43"/>
  <c r="Q217" i="43"/>
  <c r="Q216" i="43"/>
  <c r="Q215" i="43"/>
  <c r="Q214" i="43"/>
  <c r="Q213" i="43"/>
  <c r="Q212" i="43"/>
  <c r="Q211" i="43"/>
  <c r="Q210" i="43"/>
  <c r="Q209" i="43"/>
  <c r="Q208" i="43"/>
  <c r="Q207" i="43"/>
  <c r="Q206" i="43"/>
  <c r="Q205" i="43"/>
  <c r="Q204" i="43"/>
  <c r="Q203" i="43"/>
  <c r="Q202" i="43"/>
  <c r="Q201" i="43"/>
  <c r="Q200" i="43"/>
  <c r="Q199" i="43"/>
  <c r="Q198" i="43"/>
  <c r="Q197" i="43"/>
  <c r="Q196" i="43"/>
  <c r="Q195" i="43"/>
  <c r="Q194" i="43"/>
  <c r="Q193" i="43"/>
  <c r="Q192" i="43"/>
  <c r="Q191" i="43"/>
  <c r="Q190" i="43"/>
  <c r="Q189" i="43"/>
  <c r="Q188" i="43"/>
  <c r="Q187" i="43"/>
  <c r="Q186" i="43"/>
  <c r="Q185" i="43"/>
  <c r="Q184" i="43"/>
  <c r="Q183" i="43"/>
  <c r="Q182" i="43"/>
  <c r="Q181" i="43"/>
  <c r="Q180" i="43"/>
  <c r="Q179" i="43"/>
  <c r="Q178" i="43"/>
  <c r="Q177" i="43"/>
  <c r="Q176" i="43"/>
  <c r="Q175" i="43"/>
  <c r="Q174" i="43"/>
  <c r="Q173" i="43"/>
  <c r="Q172" i="43"/>
  <c r="Q171" i="43"/>
  <c r="Q170" i="43"/>
  <c r="Q169" i="43"/>
  <c r="Q168" i="43"/>
  <c r="Q167" i="43"/>
  <c r="Q166" i="43"/>
  <c r="Q165" i="43"/>
  <c r="Q164" i="43"/>
  <c r="Q163" i="43"/>
  <c r="Q162" i="43"/>
  <c r="Q161" i="43"/>
  <c r="Q160" i="43"/>
  <c r="Q159" i="43"/>
  <c r="Q158" i="43"/>
  <c r="Q157" i="43"/>
  <c r="Q156" i="43"/>
  <c r="Q155" i="43"/>
  <c r="Q154" i="43"/>
  <c r="Q153" i="43"/>
  <c r="Q152" i="43"/>
  <c r="Q151" i="43"/>
  <c r="Q150" i="43"/>
  <c r="Q149" i="43"/>
  <c r="Q148" i="43"/>
  <c r="Q147" i="43"/>
  <c r="Q146" i="43"/>
  <c r="Q145" i="43"/>
  <c r="Q144" i="43"/>
  <c r="Q143" i="43"/>
  <c r="Q142" i="43"/>
  <c r="Q141" i="43"/>
  <c r="Q140" i="43"/>
  <c r="Q139" i="43"/>
  <c r="Q138" i="43"/>
  <c r="Q137" i="43"/>
  <c r="Q136" i="43"/>
  <c r="Q135" i="43"/>
  <c r="Q134" i="43"/>
  <c r="Q133" i="43"/>
  <c r="Q132" i="43"/>
  <c r="Q131" i="43"/>
  <c r="Q130" i="43"/>
  <c r="Q129" i="43"/>
  <c r="Q128" i="43"/>
  <c r="Q127" i="43"/>
  <c r="Q126" i="43"/>
  <c r="Q125" i="43"/>
  <c r="Q124" i="43"/>
  <c r="Q123" i="43"/>
  <c r="Q122" i="43"/>
  <c r="Q121" i="43"/>
  <c r="Q120" i="43"/>
  <c r="Q119" i="43"/>
  <c r="Q118" i="43"/>
  <c r="Q117" i="43"/>
  <c r="Q116" i="43"/>
  <c r="Q115" i="43"/>
  <c r="Q114" i="43"/>
  <c r="Q113" i="43"/>
  <c r="Q112" i="43"/>
  <c r="Q111" i="43"/>
  <c r="Q110" i="43"/>
  <c r="Q109" i="43"/>
  <c r="Q108" i="43"/>
  <c r="Q107" i="43"/>
  <c r="Q106" i="43"/>
  <c r="Q105" i="43"/>
  <c r="Q104" i="43"/>
  <c r="Q103" i="43"/>
  <c r="Q102" i="43"/>
  <c r="Q101" i="43"/>
  <c r="Q100" i="43"/>
  <c r="Q99" i="43"/>
  <c r="Q98" i="43"/>
  <c r="Q97" i="43"/>
  <c r="Q96" i="43"/>
  <c r="Q95" i="43"/>
  <c r="Q94" i="43"/>
  <c r="Q93" i="43"/>
  <c r="Q92" i="43"/>
  <c r="Q91" i="43"/>
  <c r="Q90" i="43"/>
  <c r="Q89" i="43"/>
  <c r="Q88" i="43"/>
  <c r="Q87" i="43"/>
  <c r="Q86" i="43"/>
  <c r="Q85" i="43"/>
  <c r="Q84" i="43"/>
  <c r="Q83" i="43"/>
  <c r="Q82" i="43"/>
  <c r="Q81" i="43"/>
  <c r="Q80" i="43"/>
  <c r="Q79" i="43"/>
  <c r="Q78" i="43"/>
  <c r="Q77" i="43"/>
  <c r="Q76" i="43"/>
  <c r="Q75" i="43"/>
  <c r="Q74" i="43"/>
  <c r="Q73" i="43"/>
  <c r="Q72" i="43"/>
  <c r="Q71" i="43"/>
  <c r="Q70" i="43"/>
  <c r="Q69" i="43"/>
  <c r="Q68" i="43"/>
  <c r="Q67" i="43"/>
  <c r="Q66" i="43"/>
  <c r="Q65" i="43"/>
  <c r="Q64" i="43"/>
  <c r="Q63" i="43"/>
  <c r="Q62" i="43"/>
  <c r="Q61" i="43"/>
  <c r="Q60" i="43"/>
  <c r="Q59" i="43"/>
  <c r="Q58" i="43"/>
  <c r="Q57" i="43"/>
  <c r="Q56" i="43"/>
  <c r="Q55" i="43"/>
  <c r="Q54" i="43"/>
  <c r="Q53" i="43"/>
  <c r="Q52" i="43"/>
  <c r="Q51" i="43"/>
  <c r="Q50" i="43"/>
  <c r="Q49" i="43"/>
  <c r="Q48" i="43"/>
  <c r="Q47" i="43"/>
  <c r="Q46" i="43"/>
  <c r="Q45" i="43"/>
  <c r="Q44" i="43"/>
  <c r="Q43" i="43"/>
  <c r="Q42" i="43"/>
  <c r="Q41" i="43"/>
  <c r="Q40" i="43"/>
  <c r="Q39" i="43"/>
  <c r="Q38" i="43"/>
  <c r="Q37" i="43"/>
  <c r="Q36" i="43"/>
  <c r="Q35" i="43"/>
  <c r="Q34" i="43"/>
  <c r="Q33" i="43"/>
  <c r="Q32" i="43"/>
  <c r="Q31" i="43"/>
  <c r="Q30" i="43"/>
  <c r="Q29" i="43"/>
  <c r="Q28" i="43"/>
  <c r="Q27" i="43"/>
  <c r="Q26" i="43"/>
  <c r="Q25" i="43"/>
  <c r="Q24" i="43"/>
  <c r="Q23" i="43"/>
  <c r="Q22" i="43"/>
  <c r="Q21" i="43"/>
  <c r="Q20" i="43"/>
  <c r="Q19" i="43"/>
  <c r="Q18" i="43"/>
  <c r="Q17" i="43"/>
  <c r="Q16" i="43"/>
  <c r="Q513" i="42"/>
  <c r="Q512" i="42"/>
  <c r="Q511" i="42"/>
  <c r="Q510" i="42"/>
  <c r="Q509" i="42"/>
  <c r="Q508" i="42"/>
  <c r="Q507" i="42"/>
  <c r="Q506" i="42"/>
  <c r="Q505" i="42"/>
  <c r="Q504" i="42"/>
  <c r="Q503" i="42"/>
  <c r="Q502" i="42"/>
  <c r="Q501" i="42"/>
  <c r="Q500" i="42"/>
  <c r="Q499" i="42"/>
  <c r="Q498" i="42"/>
  <c r="Q497" i="42"/>
  <c r="Q496" i="42"/>
  <c r="Q495" i="42"/>
  <c r="Q494" i="42"/>
  <c r="Q493" i="42"/>
  <c r="Q492" i="42"/>
  <c r="Q491" i="42"/>
  <c r="Q490" i="42"/>
  <c r="Q489" i="42"/>
  <c r="Q488" i="42"/>
  <c r="Q487" i="42"/>
  <c r="Q486" i="42"/>
  <c r="Q485" i="42"/>
  <c r="Q484" i="42"/>
  <c r="Q483" i="42"/>
  <c r="Q482" i="42"/>
  <c r="Q481" i="42"/>
  <c r="Q480" i="42"/>
  <c r="Q479" i="42"/>
  <c r="Q478" i="42"/>
  <c r="Q477" i="42"/>
  <c r="Q476" i="42"/>
  <c r="Q475" i="42"/>
  <c r="Q474" i="42"/>
  <c r="Q473" i="42"/>
  <c r="Q472" i="42"/>
  <c r="Q471" i="42"/>
  <c r="Q470" i="42"/>
  <c r="Q469" i="42"/>
  <c r="Q468" i="42"/>
  <c r="Q467" i="42"/>
  <c r="Q466" i="42"/>
  <c r="Q465" i="42"/>
  <c r="Q464" i="42"/>
  <c r="Q463" i="42"/>
  <c r="Q462" i="42"/>
  <c r="Q461" i="42"/>
  <c r="Q460" i="42"/>
  <c r="Q459" i="42"/>
  <c r="Q458" i="42"/>
  <c r="Q457" i="42"/>
  <c r="Q456" i="42"/>
  <c r="Q455" i="42"/>
  <c r="Q454" i="42"/>
  <c r="Q453" i="42"/>
  <c r="Q452" i="42"/>
  <c r="Q451" i="42"/>
  <c r="Q450" i="42"/>
  <c r="Q449" i="42"/>
  <c r="Q448" i="42"/>
  <c r="Q447" i="42"/>
  <c r="Q446" i="42"/>
  <c r="Q445" i="42"/>
  <c r="Q444" i="42"/>
  <c r="Q443" i="42"/>
  <c r="Q442" i="42"/>
  <c r="Q441" i="42"/>
  <c r="Q440" i="42"/>
  <c r="Q439" i="42"/>
  <c r="Q438" i="42"/>
  <c r="Q437" i="42"/>
  <c r="Q436" i="42"/>
  <c r="Q435" i="42"/>
  <c r="Q434" i="42"/>
  <c r="Q433" i="42"/>
  <c r="Q432" i="42"/>
  <c r="Q431" i="42"/>
  <c r="Q430" i="42"/>
  <c r="Q429" i="42"/>
  <c r="Q428" i="42"/>
  <c r="Q427" i="42"/>
  <c r="Q426" i="42"/>
  <c r="Q425" i="42"/>
  <c r="Q424" i="42"/>
  <c r="Q423" i="42"/>
  <c r="Q422" i="42"/>
  <c r="Q421" i="42"/>
  <c r="Q420" i="42"/>
  <c r="Q419" i="42"/>
  <c r="Q418" i="42"/>
  <c r="Q417" i="42"/>
  <c r="Q416" i="42"/>
  <c r="Q415" i="42"/>
  <c r="Q414" i="42"/>
  <c r="Q413" i="42"/>
  <c r="Q412" i="42"/>
  <c r="Q411" i="42"/>
  <c r="Q410" i="42"/>
  <c r="Q409" i="42"/>
  <c r="Q408" i="42"/>
  <c r="Q407" i="42"/>
  <c r="Q406" i="42"/>
  <c r="Q405" i="42"/>
  <c r="Q404" i="42"/>
  <c r="Q403" i="42"/>
  <c r="Q402" i="42"/>
  <c r="Q401" i="42"/>
  <c r="Q400" i="42"/>
  <c r="Q399" i="42"/>
  <c r="Q398" i="42"/>
  <c r="Q397" i="42"/>
  <c r="Q396" i="42"/>
  <c r="Q395" i="42"/>
  <c r="Q394" i="42"/>
  <c r="Q393" i="42"/>
  <c r="Q392" i="42"/>
  <c r="Q391" i="42"/>
  <c r="Q390" i="42"/>
  <c r="Q389" i="42"/>
  <c r="Q388" i="42"/>
  <c r="Q387" i="42"/>
  <c r="Q386" i="42"/>
  <c r="Q385" i="42"/>
  <c r="Q384" i="42"/>
  <c r="Q383" i="42"/>
  <c r="Q382" i="42"/>
  <c r="Q381" i="42"/>
  <c r="Q380" i="42"/>
  <c r="Q379" i="42"/>
  <c r="Q378" i="42"/>
  <c r="Q377" i="42"/>
  <c r="Q376" i="42"/>
  <c r="Q375" i="42"/>
  <c r="Q374" i="42"/>
  <c r="Q373" i="42"/>
  <c r="Q372" i="42"/>
  <c r="Q371" i="42"/>
  <c r="Q370" i="42"/>
  <c r="Q369" i="42"/>
  <c r="Q368" i="42"/>
  <c r="Q367" i="42"/>
  <c r="Q366" i="42"/>
  <c r="Q365" i="42"/>
  <c r="Q364" i="42"/>
  <c r="Q363" i="42"/>
  <c r="Q362" i="42"/>
  <c r="Q361" i="42"/>
  <c r="Q360" i="42"/>
  <c r="Q359" i="42"/>
  <c r="Q358" i="42"/>
  <c r="Q357" i="42"/>
  <c r="Q356" i="42"/>
  <c r="Q355" i="42"/>
  <c r="Q354" i="42"/>
  <c r="Q353" i="42"/>
  <c r="Q352" i="42"/>
  <c r="Q351" i="42"/>
  <c r="Q350" i="42"/>
  <c r="Q349" i="42"/>
  <c r="Q348" i="42"/>
  <c r="Q347" i="42"/>
  <c r="Q346" i="42"/>
  <c r="Q345" i="42"/>
  <c r="Q344" i="42"/>
  <c r="Q343" i="42"/>
  <c r="Q342" i="42"/>
  <c r="Q341" i="42"/>
  <c r="Q340" i="42"/>
  <c r="Q339" i="42"/>
  <c r="Q338" i="42"/>
  <c r="Q337" i="42"/>
  <c r="Q336" i="42"/>
  <c r="Q335" i="42"/>
  <c r="Q334" i="42"/>
  <c r="Q333" i="42"/>
  <c r="Q332" i="42"/>
  <c r="Q331" i="42"/>
  <c r="Q330" i="42"/>
  <c r="Q329" i="42"/>
  <c r="Q328" i="42"/>
  <c r="Q327" i="42"/>
  <c r="Q326" i="42"/>
  <c r="Q325" i="42"/>
  <c r="Q324" i="42"/>
  <c r="Q323" i="42"/>
  <c r="Q322" i="42"/>
  <c r="Q321" i="42"/>
  <c r="Q320" i="42"/>
  <c r="Q319" i="42"/>
  <c r="Q318" i="42"/>
  <c r="Q317" i="42"/>
  <c r="Q316" i="42"/>
  <c r="Q315" i="42"/>
  <c r="Q314" i="42"/>
  <c r="Q313" i="42"/>
  <c r="Q312" i="42"/>
  <c r="Q311" i="42"/>
  <c r="Q310" i="42"/>
  <c r="Q309" i="42"/>
  <c r="Q308" i="42"/>
  <c r="Q307" i="42"/>
  <c r="Q306" i="42"/>
  <c r="Q305" i="42"/>
  <c r="Q304" i="42"/>
  <c r="Q303" i="42"/>
  <c r="Q302" i="42"/>
  <c r="Q301" i="42"/>
  <c r="Q300" i="42"/>
  <c r="Q299" i="42"/>
  <c r="Q298" i="42"/>
  <c r="Q297" i="42"/>
  <c r="Q296" i="42"/>
  <c r="Q295" i="42"/>
  <c r="Q294" i="42"/>
  <c r="Q293" i="42"/>
  <c r="Q292" i="42"/>
  <c r="Q291" i="42"/>
  <c r="Q290" i="42"/>
  <c r="Q289" i="42"/>
  <c r="Q288" i="42"/>
  <c r="Q287" i="42"/>
  <c r="Q286" i="42"/>
  <c r="Q285" i="42"/>
  <c r="Q284" i="42"/>
  <c r="Q283" i="42"/>
  <c r="Q282" i="42"/>
  <c r="Q281" i="42"/>
  <c r="Q280" i="42"/>
  <c r="Q279" i="42"/>
  <c r="Q278" i="42"/>
  <c r="Q277" i="42"/>
  <c r="Q276" i="42"/>
  <c r="Q275" i="42"/>
  <c r="Q274" i="42"/>
  <c r="Q273" i="42"/>
  <c r="Q272" i="42"/>
  <c r="Q271" i="42"/>
  <c r="Q270" i="42"/>
  <c r="Q269" i="42"/>
  <c r="Q268" i="42"/>
  <c r="Q267" i="42"/>
  <c r="Q266" i="42"/>
  <c r="Q265" i="42"/>
  <c r="Q264" i="42"/>
  <c r="Q263" i="42"/>
  <c r="Q262" i="42"/>
  <c r="Q261" i="42"/>
  <c r="Q260" i="42"/>
  <c r="Q259" i="42"/>
  <c r="Q258" i="42"/>
  <c r="Q257" i="42"/>
  <c r="Q256" i="42"/>
  <c r="Q255" i="42"/>
  <c r="Q254" i="42"/>
  <c r="Q253" i="42"/>
  <c r="Q252" i="42"/>
  <c r="Q251" i="42"/>
  <c r="Q250" i="42"/>
  <c r="Q249" i="42"/>
  <c r="Q248" i="42"/>
  <c r="Q247" i="42"/>
  <c r="Q246" i="42"/>
  <c r="Q245" i="42"/>
  <c r="Q244" i="42"/>
  <c r="Q243" i="42"/>
  <c r="Q242" i="42"/>
  <c r="Q241" i="42"/>
  <c r="Q240" i="42"/>
  <c r="Q239" i="42"/>
  <c r="Q238" i="42"/>
  <c r="Q237" i="42"/>
  <c r="Q236" i="42"/>
  <c r="Q235" i="42"/>
  <c r="Q234" i="42"/>
  <c r="Q233" i="42"/>
  <c r="Q232" i="42"/>
  <c r="Q231" i="42"/>
  <c r="Q230" i="42"/>
  <c r="Q229" i="42"/>
  <c r="Q228" i="42"/>
  <c r="Q227" i="42"/>
  <c r="Q226" i="42"/>
  <c r="Q225" i="42"/>
  <c r="Q224" i="42"/>
  <c r="Q223" i="42"/>
  <c r="Q222" i="42"/>
  <c r="Q221" i="42"/>
  <c r="Q220" i="42"/>
  <c r="Q219" i="42"/>
  <c r="Q218" i="42"/>
  <c r="Q217" i="42"/>
  <c r="Q216" i="42"/>
  <c r="Q215" i="42"/>
  <c r="Q214" i="42"/>
  <c r="Q213" i="42"/>
  <c r="Q212" i="42"/>
  <c r="Q211" i="42"/>
  <c r="Q210" i="42"/>
  <c r="Q209" i="42"/>
  <c r="Q208" i="42"/>
  <c r="Q207" i="42"/>
  <c r="Q206" i="42"/>
  <c r="Q205" i="42"/>
  <c r="Q204" i="42"/>
  <c r="Q203" i="42"/>
  <c r="Q202" i="42"/>
  <c r="Q201" i="42"/>
  <c r="Q200" i="42"/>
  <c r="Q199" i="42"/>
  <c r="Q198" i="42"/>
  <c r="Q197" i="42"/>
  <c r="Q196" i="42"/>
  <c r="Q195" i="42"/>
  <c r="Q194" i="42"/>
  <c r="Q193" i="42"/>
  <c r="Q192" i="42"/>
  <c r="Q191" i="42"/>
  <c r="Q190" i="42"/>
  <c r="Q189" i="42"/>
  <c r="Q188" i="42"/>
  <c r="Q187" i="42"/>
  <c r="Q186" i="42"/>
  <c r="Q185" i="42"/>
  <c r="Q184" i="42"/>
  <c r="Q183" i="42"/>
  <c r="Q182" i="42"/>
  <c r="Q181" i="42"/>
  <c r="Q180" i="42"/>
  <c r="Q179" i="42"/>
  <c r="Q178" i="42"/>
  <c r="Q177" i="42"/>
  <c r="Q176" i="42"/>
  <c r="Q175" i="42"/>
  <c r="Q174" i="42"/>
  <c r="Q173" i="42"/>
  <c r="Q172" i="42"/>
  <c r="Q171" i="42"/>
  <c r="Q170" i="42"/>
  <c r="Q169" i="42"/>
  <c r="Q168" i="42"/>
  <c r="Q167" i="42"/>
  <c r="Q166" i="42"/>
  <c r="Q165" i="42"/>
  <c r="Q164" i="42"/>
  <c r="Q163" i="42"/>
  <c r="Q162" i="42"/>
  <c r="Q161" i="42"/>
  <c r="Q160" i="42"/>
  <c r="Q159" i="42"/>
  <c r="Q158" i="42"/>
  <c r="Q157" i="42"/>
  <c r="Q156" i="42"/>
  <c r="Q155" i="42"/>
  <c r="Q154" i="42"/>
  <c r="Q153" i="42"/>
  <c r="Q152" i="42"/>
  <c r="Q151" i="42"/>
  <c r="Q150" i="42"/>
  <c r="Q149" i="42"/>
  <c r="Q148" i="42"/>
  <c r="Q147" i="42"/>
  <c r="Q146" i="42"/>
  <c r="Q145" i="42"/>
  <c r="Q144" i="42"/>
  <c r="Q143" i="42"/>
  <c r="Q142" i="42"/>
  <c r="Q141" i="42"/>
  <c r="Q140" i="42"/>
  <c r="Q139" i="42"/>
  <c r="Q138" i="42"/>
  <c r="Q137" i="42"/>
  <c r="Q136" i="42"/>
  <c r="Q135" i="42"/>
  <c r="Q134" i="42"/>
  <c r="Q133" i="42"/>
  <c r="Q132" i="42"/>
  <c r="Q131" i="42"/>
  <c r="Q130" i="42"/>
  <c r="Q129" i="42"/>
  <c r="Q128" i="42"/>
  <c r="Q127" i="42"/>
  <c r="Q126" i="42"/>
  <c r="Q125" i="42"/>
  <c r="Q124" i="42"/>
  <c r="Q123" i="42"/>
  <c r="Q122" i="42"/>
  <c r="Q121" i="42"/>
  <c r="Q120" i="42"/>
  <c r="Q119" i="42"/>
  <c r="Q118" i="42"/>
  <c r="Q117" i="42"/>
  <c r="Q116" i="42"/>
  <c r="Q115" i="42"/>
  <c r="Q114" i="42"/>
  <c r="Q113" i="42"/>
  <c r="Q112" i="42"/>
  <c r="Q111" i="42"/>
  <c r="Q110" i="42"/>
  <c r="Q109" i="42"/>
  <c r="Q108" i="42"/>
  <c r="Q107" i="42"/>
  <c r="Q106" i="42"/>
  <c r="Q105" i="42"/>
  <c r="Q104" i="42"/>
  <c r="Q103" i="42"/>
  <c r="Q102" i="42"/>
  <c r="Q101" i="42"/>
  <c r="Q100" i="42"/>
  <c r="Q99" i="42"/>
  <c r="Q98" i="42"/>
  <c r="Q97" i="42"/>
  <c r="Q96" i="42"/>
  <c r="Q95" i="42"/>
  <c r="Q94" i="42"/>
  <c r="Q93" i="42"/>
  <c r="Q92" i="42"/>
  <c r="Q91" i="42"/>
  <c r="Q90" i="42"/>
  <c r="Q89" i="42"/>
  <c r="Q88" i="42"/>
  <c r="Q87" i="42"/>
  <c r="Q86" i="42"/>
  <c r="Q85" i="42"/>
  <c r="Q84" i="42"/>
  <c r="Q83" i="42"/>
  <c r="Q82" i="42"/>
  <c r="Q81" i="42"/>
  <c r="Q80" i="42"/>
  <c r="Q79" i="42"/>
  <c r="Q78" i="42"/>
  <c r="Q77" i="42"/>
  <c r="Q76" i="42"/>
  <c r="Q75" i="42"/>
  <c r="Q74" i="42"/>
  <c r="Q73" i="42"/>
  <c r="Q72" i="42"/>
  <c r="Q71" i="42"/>
  <c r="Q70" i="42"/>
  <c r="Q69" i="42"/>
  <c r="Q68" i="42"/>
  <c r="Q67" i="42"/>
  <c r="Q66" i="42"/>
  <c r="Q65" i="42"/>
  <c r="Q64" i="42"/>
  <c r="Q63" i="42"/>
  <c r="Q62" i="42"/>
  <c r="Q61" i="42"/>
  <c r="Q60" i="42"/>
  <c r="Q59" i="42"/>
  <c r="Q58" i="42"/>
  <c r="Q57" i="42"/>
  <c r="Q56" i="42"/>
  <c r="Q55" i="42"/>
  <c r="Q54" i="42"/>
  <c r="Q53" i="42"/>
  <c r="Q52" i="42"/>
  <c r="Q51" i="42"/>
  <c r="Q50" i="42"/>
  <c r="Q49" i="42"/>
  <c r="Q48" i="42"/>
  <c r="Q47" i="42"/>
  <c r="Q46" i="42"/>
  <c r="Q45" i="42"/>
  <c r="Q44" i="42"/>
  <c r="Q43" i="42"/>
  <c r="Q42" i="42"/>
  <c r="Q41" i="42"/>
  <c r="Q40" i="42"/>
  <c r="Q39" i="42"/>
  <c r="Q38" i="42"/>
  <c r="Q37" i="42"/>
  <c r="Q36" i="42"/>
  <c r="Q35" i="42"/>
  <c r="Q34" i="42"/>
  <c r="Q33" i="42"/>
  <c r="Q32" i="42"/>
  <c r="Q31" i="42"/>
  <c r="Q30" i="42"/>
  <c r="Q29" i="42"/>
  <c r="Q28" i="42"/>
  <c r="Q27" i="42"/>
  <c r="Q26" i="42"/>
  <c r="Q25" i="42"/>
  <c r="Q24" i="42"/>
  <c r="Q23" i="42"/>
  <c r="Q22" i="42"/>
  <c r="Q21" i="42"/>
  <c r="Q20" i="42"/>
  <c r="Q19" i="42"/>
  <c r="Q18" i="42"/>
  <c r="Q17" i="42"/>
  <c r="Q16" i="42"/>
  <c r="Q513" i="41"/>
  <c r="Q512" i="41"/>
  <c r="Q511" i="41"/>
  <c r="Q510" i="41"/>
  <c r="Q509" i="41"/>
  <c r="Q508" i="41"/>
  <c r="Q507" i="41"/>
  <c r="Q506" i="41"/>
  <c r="Q505" i="41"/>
  <c r="Q504" i="41"/>
  <c r="Q503" i="41"/>
  <c r="Q502" i="41"/>
  <c r="Q501" i="41"/>
  <c r="Q500" i="41"/>
  <c r="Q499" i="41"/>
  <c r="Q498" i="41"/>
  <c r="Q497" i="41"/>
  <c r="Q496" i="41"/>
  <c r="Q495" i="41"/>
  <c r="Q494" i="41"/>
  <c r="Q493" i="41"/>
  <c r="Q492" i="41"/>
  <c r="Q491" i="41"/>
  <c r="Q490" i="41"/>
  <c r="Q489" i="41"/>
  <c r="Q488" i="41"/>
  <c r="Q487" i="41"/>
  <c r="Q486" i="41"/>
  <c r="Q485" i="41"/>
  <c r="Q484" i="41"/>
  <c r="Q483" i="41"/>
  <c r="Q482" i="41"/>
  <c r="Q481" i="41"/>
  <c r="Q480" i="41"/>
  <c r="Q479" i="41"/>
  <c r="Q478" i="41"/>
  <c r="Q477" i="41"/>
  <c r="Q476" i="41"/>
  <c r="Q475" i="41"/>
  <c r="Q474" i="41"/>
  <c r="Q473" i="41"/>
  <c r="Q472" i="41"/>
  <c r="Q471" i="41"/>
  <c r="Q470" i="41"/>
  <c r="Q469" i="41"/>
  <c r="Q468" i="41"/>
  <c r="Q467" i="41"/>
  <c r="Q466" i="41"/>
  <c r="Q465" i="41"/>
  <c r="Q464" i="41"/>
  <c r="Q463" i="41"/>
  <c r="Q462" i="41"/>
  <c r="Q461" i="41"/>
  <c r="Q460" i="41"/>
  <c r="Q459" i="41"/>
  <c r="Q458" i="41"/>
  <c r="Q457" i="41"/>
  <c r="Q456" i="41"/>
  <c r="Q455" i="41"/>
  <c r="Q454" i="41"/>
  <c r="Q453" i="41"/>
  <c r="Q452" i="41"/>
  <c r="Q451" i="41"/>
  <c r="Q450" i="41"/>
  <c r="Q449" i="41"/>
  <c r="Q448" i="41"/>
  <c r="Q447" i="41"/>
  <c r="Q446" i="41"/>
  <c r="Q445" i="41"/>
  <c r="Q444" i="41"/>
  <c r="Q443" i="41"/>
  <c r="Q442" i="41"/>
  <c r="Q441" i="41"/>
  <c r="Q440" i="41"/>
  <c r="Q439" i="41"/>
  <c r="Q438" i="41"/>
  <c r="Q437" i="41"/>
  <c r="Q436" i="41"/>
  <c r="Q435" i="41"/>
  <c r="Q434" i="41"/>
  <c r="Q433" i="41"/>
  <c r="Q432" i="41"/>
  <c r="Q431" i="41"/>
  <c r="Q430" i="41"/>
  <c r="Q429" i="41"/>
  <c r="Q428" i="41"/>
  <c r="Q427" i="41"/>
  <c r="Q426" i="41"/>
  <c r="Q425" i="41"/>
  <c r="Q424" i="41"/>
  <c r="Q423" i="41"/>
  <c r="Q422" i="41"/>
  <c r="Q421" i="41"/>
  <c r="Q420" i="41"/>
  <c r="Q419" i="41"/>
  <c r="Q418" i="41"/>
  <c r="Q417" i="41"/>
  <c r="Q416" i="41"/>
  <c r="Q415" i="41"/>
  <c r="Q414" i="41"/>
  <c r="Q413" i="41"/>
  <c r="Q412" i="41"/>
  <c r="Q411" i="41"/>
  <c r="Q410" i="41"/>
  <c r="Q409" i="41"/>
  <c r="Q408" i="41"/>
  <c r="Q407" i="41"/>
  <c r="Q406" i="41"/>
  <c r="Q405" i="41"/>
  <c r="Q404" i="41"/>
  <c r="Q403" i="41"/>
  <c r="Q402" i="41"/>
  <c r="Q401" i="41"/>
  <c r="Q400" i="41"/>
  <c r="Q399" i="41"/>
  <c r="Q398" i="41"/>
  <c r="Q397" i="41"/>
  <c r="Q396" i="41"/>
  <c r="Q395" i="41"/>
  <c r="Q394" i="41"/>
  <c r="Q393" i="41"/>
  <c r="Q392" i="41"/>
  <c r="Q391" i="41"/>
  <c r="Q390" i="41"/>
  <c r="Q389" i="41"/>
  <c r="Q388" i="41"/>
  <c r="Q387" i="41"/>
  <c r="Q386" i="41"/>
  <c r="Q385" i="41"/>
  <c r="Q384" i="41"/>
  <c r="Q383" i="41"/>
  <c r="Q382" i="41"/>
  <c r="Q381" i="41"/>
  <c r="Q380" i="41"/>
  <c r="Q379" i="41"/>
  <c r="Q378" i="41"/>
  <c r="Q377" i="41"/>
  <c r="Q376" i="41"/>
  <c r="Q375" i="41"/>
  <c r="Q374" i="41"/>
  <c r="Q373" i="41"/>
  <c r="Q372" i="41"/>
  <c r="Q371" i="41"/>
  <c r="Q370" i="41"/>
  <c r="Q369" i="41"/>
  <c r="Q368" i="41"/>
  <c r="Q367" i="41"/>
  <c r="Q366" i="41"/>
  <c r="Q365" i="41"/>
  <c r="Q364" i="41"/>
  <c r="Q363" i="41"/>
  <c r="Q362" i="41"/>
  <c r="Q361" i="41"/>
  <c r="Q360" i="41"/>
  <c r="Q359" i="41"/>
  <c r="Q358" i="41"/>
  <c r="Q357" i="41"/>
  <c r="Q356" i="41"/>
  <c r="Q355" i="41"/>
  <c r="Q354" i="41"/>
  <c r="Q353" i="41"/>
  <c r="Q352" i="41"/>
  <c r="Q351" i="41"/>
  <c r="Q350" i="41"/>
  <c r="Q349" i="41"/>
  <c r="Q348" i="41"/>
  <c r="Q347" i="41"/>
  <c r="Q346" i="41"/>
  <c r="Q345" i="41"/>
  <c r="Q344" i="41"/>
  <c r="Q343" i="41"/>
  <c r="Q342" i="41"/>
  <c r="Q341" i="41"/>
  <c r="Q340" i="41"/>
  <c r="Q339" i="41"/>
  <c r="Q338" i="41"/>
  <c r="Q337" i="41"/>
  <c r="Q336" i="41"/>
  <c r="Q335" i="41"/>
  <c r="Q334" i="41"/>
  <c r="Q333" i="41"/>
  <c r="Q332" i="41"/>
  <c r="Q331" i="41"/>
  <c r="Q330" i="41"/>
  <c r="Q329" i="41"/>
  <c r="Q328" i="41"/>
  <c r="Q327" i="41"/>
  <c r="Q326" i="41"/>
  <c r="Q325" i="41"/>
  <c r="Q324" i="41"/>
  <c r="Q323" i="41"/>
  <c r="Q322" i="41"/>
  <c r="Q321" i="41"/>
  <c r="Q320" i="41"/>
  <c r="Q319" i="41"/>
  <c r="Q318" i="41"/>
  <c r="Q317" i="41"/>
  <c r="Q316" i="41"/>
  <c r="Q315" i="41"/>
  <c r="Q314" i="41"/>
  <c r="Q313" i="41"/>
  <c r="Q312" i="41"/>
  <c r="Q311" i="41"/>
  <c r="Q310" i="41"/>
  <c r="Q309" i="41"/>
  <c r="Q308" i="41"/>
  <c r="Q307" i="41"/>
  <c r="Q306" i="41"/>
  <c r="Q305" i="41"/>
  <c r="Q304" i="41"/>
  <c r="Q303" i="41"/>
  <c r="Q302" i="41"/>
  <c r="Q301" i="41"/>
  <c r="Q300" i="41"/>
  <c r="Q299" i="41"/>
  <c r="Q298" i="41"/>
  <c r="Q297" i="41"/>
  <c r="Q296" i="41"/>
  <c r="Q295" i="41"/>
  <c r="Q294" i="41"/>
  <c r="Q293" i="41"/>
  <c r="Q292" i="41"/>
  <c r="Q291" i="41"/>
  <c r="Q290" i="41"/>
  <c r="Q289" i="41"/>
  <c r="Q288" i="41"/>
  <c r="Q287" i="41"/>
  <c r="Q286" i="41"/>
  <c r="Q285" i="41"/>
  <c r="Q284" i="41"/>
  <c r="Q283" i="41"/>
  <c r="Q282" i="41"/>
  <c r="Q281" i="41"/>
  <c r="Q280" i="41"/>
  <c r="Q279" i="41"/>
  <c r="Q278" i="41"/>
  <c r="Q277" i="41"/>
  <c r="Q276" i="41"/>
  <c r="Q275" i="41"/>
  <c r="Q274" i="41"/>
  <c r="Q273" i="41"/>
  <c r="Q272" i="41"/>
  <c r="Q271" i="41"/>
  <c r="Q270" i="41"/>
  <c r="Q269" i="41"/>
  <c r="Q268" i="41"/>
  <c r="Q267" i="41"/>
  <c r="Q266" i="41"/>
  <c r="Q265" i="41"/>
  <c r="Q264" i="41"/>
  <c r="Q263" i="41"/>
  <c r="Q262" i="41"/>
  <c r="Q261" i="41"/>
  <c r="Q260" i="41"/>
  <c r="Q259" i="41"/>
  <c r="Q258" i="41"/>
  <c r="Q257" i="41"/>
  <c r="Q256" i="41"/>
  <c r="Q255" i="41"/>
  <c r="Q254" i="41"/>
  <c r="Q253" i="41"/>
  <c r="Q252" i="41"/>
  <c r="Q251" i="41"/>
  <c r="Q250" i="41"/>
  <c r="Q249" i="41"/>
  <c r="Q248" i="41"/>
  <c r="Q247" i="41"/>
  <c r="Q246" i="41"/>
  <c r="Q245" i="41"/>
  <c r="Q244" i="41"/>
  <c r="Q243" i="41"/>
  <c r="Q242" i="41"/>
  <c r="Q241" i="41"/>
  <c r="Q240" i="41"/>
  <c r="Q239" i="41"/>
  <c r="Q238" i="41"/>
  <c r="Q237" i="41"/>
  <c r="Q236" i="41"/>
  <c r="Q235" i="41"/>
  <c r="Q234" i="41"/>
  <c r="Q233" i="41"/>
  <c r="Q232" i="41"/>
  <c r="Q231" i="41"/>
  <c r="Q230" i="41"/>
  <c r="Q229" i="41"/>
  <c r="Q228" i="41"/>
  <c r="Q227" i="41"/>
  <c r="Q226" i="41"/>
  <c r="Q225" i="41"/>
  <c r="Q224" i="41"/>
  <c r="Q223" i="41"/>
  <c r="Q222" i="41"/>
  <c r="Q221" i="41"/>
  <c r="Q220" i="41"/>
  <c r="Q219" i="41"/>
  <c r="Q218" i="41"/>
  <c r="Q217" i="41"/>
  <c r="Q216" i="41"/>
  <c r="Q215" i="41"/>
  <c r="Q214" i="41"/>
  <c r="Q213" i="41"/>
  <c r="Q212" i="41"/>
  <c r="Q211" i="41"/>
  <c r="Q210" i="41"/>
  <c r="Q209" i="41"/>
  <c r="Q208" i="41"/>
  <c r="Q207" i="41"/>
  <c r="Q206" i="41"/>
  <c r="Q205" i="41"/>
  <c r="Q204" i="41"/>
  <c r="Q203" i="41"/>
  <c r="Q202" i="41"/>
  <c r="Q201" i="41"/>
  <c r="Q200" i="41"/>
  <c r="Q199" i="41"/>
  <c r="Q198" i="41"/>
  <c r="Q197" i="41"/>
  <c r="Q196" i="41"/>
  <c r="Q195" i="41"/>
  <c r="Q194" i="41"/>
  <c r="Q193" i="41"/>
  <c r="Q192" i="41"/>
  <c r="Q191" i="41"/>
  <c r="Q190" i="41"/>
  <c r="Q189" i="41"/>
  <c r="Q188" i="41"/>
  <c r="Q187" i="41"/>
  <c r="Q186" i="41"/>
  <c r="Q185" i="41"/>
  <c r="Q184" i="41"/>
  <c r="Q183" i="41"/>
  <c r="Q182" i="41"/>
  <c r="Q181" i="41"/>
  <c r="Q180" i="41"/>
  <c r="Q179" i="41"/>
  <c r="Q178" i="41"/>
  <c r="Q177" i="41"/>
  <c r="Q176" i="41"/>
  <c r="Q175" i="41"/>
  <c r="Q174" i="41"/>
  <c r="Q173" i="41"/>
  <c r="Q172" i="41"/>
  <c r="Q171" i="41"/>
  <c r="Q170" i="41"/>
  <c r="Q169" i="41"/>
  <c r="Q168" i="41"/>
  <c r="Q167" i="41"/>
  <c r="Q166" i="41"/>
  <c r="Q165" i="41"/>
  <c r="Q164" i="41"/>
  <c r="Q163" i="41"/>
  <c r="Q162" i="41"/>
  <c r="Q161" i="41"/>
  <c r="Q160" i="41"/>
  <c r="Q159" i="41"/>
  <c r="Q158" i="41"/>
  <c r="Q157" i="41"/>
  <c r="Q156" i="41"/>
  <c r="Q155" i="41"/>
  <c r="Q154" i="41"/>
  <c r="Q153" i="41"/>
  <c r="Q152" i="41"/>
  <c r="Q151" i="41"/>
  <c r="Q150" i="41"/>
  <c r="Q149" i="41"/>
  <c r="Q148" i="41"/>
  <c r="Q147" i="41"/>
  <c r="Q146" i="41"/>
  <c r="Q145" i="41"/>
  <c r="Q144" i="41"/>
  <c r="Q143" i="41"/>
  <c r="Q142" i="41"/>
  <c r="Q141" i="41"/>
  <c r="Q140" i="41"/>
  <c r="Q139" i="41"/>
  <c r="Q138" i="41"/>
  <c r="Q137" i="41"/>
  <c r="Q136" i="41"/>
  <c r="Q135" i="41"/>
  <c r="Q134" i="41"/>
  <c r="Q133" i="41"/>
  <c r="Q132" i="41"/>
  <c r="Q131" i="41"/>
  <c r="Q130" i="41"/>
  <c r="Q129" i="41"/>
  <c r="Q128" i="41"/>
  <c r="Q127" i="41"/>
  <c r="Q126" i="41"/>
  <c r="Q125" i="41"/>
  <c r="Q124" i="41"/>
  <c r="Q123" i="41"/>
  <c r="Q122" i="41"/>
  <c r="Q121" i="41"/>
  <c r="Q120" i="41"/>
  <c r="Q119" i="41"/>
  <c r="Q118" i="41"/>
  <c r="Q117" i="41"/>
  <c r="Q116" i="41"/>
  <c r="Q115" i="41"/>
  <c r="Q114" i="41"/>
  <c r="Q113" i="41"/>
  <c r="Q112" i="41"/>
  <c r="Q111" i="41"/>
  <c r="Q110" i="41"/>
  <c r="Q109" i="41"/>
  <c r="Q108" i="41"/>
  <c r="Q107" i="41"/>
  <c r="Q106" i="41"/>
  <c r="Q105" i="41"/>
  <c r="Q104" i="41"/>
  <c r="Q103" i="41"/>
  <c r="Q102" i="41"/>
  <c r="Q101" i="41"/>
  <c r="Q100" i="41"/>
  <c r="Q99" i="41"/>
  <c r="Q98" i="41"/>
  <c r="Q97" i="41"/>
  <c r="Q96" i="41"/>
  <c r="Q95" i="41"/>
  <c r="Q94" i="41"/>
  <c r="Q93" i="41"/>
  <c r="Q92" i="41"/>
  <c r="Q91" i="41"/>
  <c r="Q90" i="41"/>
  <c r="Q89" i="41"/>
  <c r="Q88" i="41"/>
  <c r="Q87" i="41"/>
  <c r="Q86" i="41"/>
  <c r="Q85" i="41"/>
  <c r="Q84" i="41"/>
  <c r="Q83" i="41"/>
  <c r="Q82" i="41"/>
  <c r="Q81" i="41"/>
  <c r="Q80" i="41"/>
  <c r="Q79" i="41"/>
  <c r="Q78" i="41"/>
  <c r="Q77" i="41"/>
  <c r="Q76" i="41"/>
  <c r="Q75" i="41"/>
  <c r="Q74" i="41"/>
  <c r="Q73" i="41"/>
  <c r="Q72" i="41"/>
  <c r="Q71" i="41"/>
  <c r="Q70" i="41"/>
  <c r="Q69" i="41"/>
  <c r="Q68" i="41"/>
  <c r="Q67" i="41"/>
  <c r="Q66" i="41"/>
  <c r="Q65" i="41"/>
  <c r="Q64" i="41"/>
  <c r="Q63" i="41"/>
  <c r="Q62" i="41"/>
  <c r="Q61" i="41"/>
  <c r="Q60" i="41"/>
  <c r="Q59" i="41"/>
  <c r="Q58" i="41"/>
  <c r="Q57" i="41"/>
  <c r="Q56" i="41"/>
  <c r="Q55" i="41"/>
  <c r="Q54" i="41"/>
  <c r="Q53" i="41"/>
  <c r="Q52" i="41"/>
  <c r="Q51" i="41"/>
  <c r="Q50" i="41"/>
  <c r="Q49" i="41"/>
  <c r="Q48" i="41"/>
  <c r="Q47" i="41"/>
  <c r="Q46" i="41"/>
  <c r="Q45" i="41"/>
  <c r="Q44" i="41"/>
  <c r="Q43" i="41"/>
  <c r="Q42" i="41"/>
  <c r="Q41" i="41"/>
  <c r="Q40" i="41"/>
  <c r="Q39" i="41"/>
  <c r="Q38" i="41"/>
  <c r="Q37" i="41"/>
  <c r="Q36" i="41"/>
  <c r="Q35" i="41"/>
  <c r="Q34" i="41"/>
  <c r="Q33" i="41"/>
  <c r="Q32" i="41"/>
  <c r="Q31" i="41"/>
  <c r="Q30" i="41"/>
  <c r="Q29" i="41"/>
  <c r="Q28" i="41"/>
  <c r="Q27" i="41"/>
  <c r="Q26" i="41"/>
  <c r="Q25" i="41"/>
  <c r="Q24" i="41"/>
  <c r="Q23" i="41"/>
  <c r="Q22" i="41"/>
  <c r="Q21" i="41"/>
  <c r="Q20" i="41"/>
  <c r="Q19" i="41"/>
  <c r="Q18" i="41"/>
  <c r="Q17" i="41"/>
  <c r="Q16" i="41"/>
  <c r="Q15" i="46"/>
  <c r="Q15" i="45"/>
  <c r="Q15" i="44"/>
  <c r="Q15" i="43"/>
  <c r="Q15" i="42"/>
  <c r="Q15" i="41"/>
  <c r="Q9" i="46" l="1"/>
  <c r="Q9" i="13"/>
  <c r="Q9" i="45"/>
  <c r="Q9" i="14"/>
  <c r="Q9" i="44"/>
  <c r="Q9" i="15"/>
  <c r="Q9" i="43"/>
  <c r="Q9" i="16"/>
  <c r="Q9" i="42"/>
  <c r="Q9" i="3"/>
  <c r="Q9" i="41"/>
  <c r="C4" i="87" l="1"/>
  <c r="L9" i="46" l="1"/>
  <c r="K9" i="46"/>
  <c r="J9" i="46"/>
  <c r="I9" i="46"/>
  <c r="G9" i="46"/>
  <c r="L9" i="13"/>
  <c r="K9" i="13"/>
  <c r="E37" i="28" s="1"/>
  <c r="J9" i="13"/>
  <c r="I9" i="13"/>
  <c r="G9" i="13"/>
  <c r="L9" i="45"/>
  <c r="K9" i="45"/>
  <c r="J9" i="45"/>
  <c r="I9" i="45"/>
  <c r="G9" i="45"/>
  <c r="L9" i="14"/>
  <c r="K9" i="14"/>
  <c r="E37" i="29" s="1"/>
  <c r="J9" i="14"/>
  <c r="I9" i="14"/>
  <c r="G9" i="14"/>
  <c r="L9" i="44"/>
  <c r="K9" i="44"/>
  <c r="J9" i="44"/>
  <c r="I9" i="44"/>
  <c r="G9" i="44"/>
  <c r="L9" i="15"/>
  <c r="K9" i="15"/>
  <c r="E37" i="30" s="1"/>
  <c r="J9" i="15"/>
  <c r="I9" i="15"/>
  <c r="G9" i="15"/>
  <c r="L9" i="43"/>
  <c r="K9" i="43"/>
  <c r="J9" i="43"/>
  <c r="I9" i="43"/>
  <c r="G9" i="43"/>
  <c r="L9" i="16"/>
  <c r="K9" i="16"/>
  <c r="E37" i="31" s="1"/>
  <c r="J9" i="16"/>
  <c r="I9" i="16"/>
  <c r="G9" i="16"/>
  <c r="L9" i="42"/>
  <c r="K9" i="42"/>
  <c r="J9" i="42"/>
  <c r="I9" i="42"/>
  <c r="G9" i="42"/>
  <c r="L9" i="3"/>
  <c r="K9" i="3"/>
  <c r="E37" i="32" s="1"/>
  <c r="J9" i="3"/>
  <c r="I9" i="3"/>
  <c r="G9" i="3"/>
  <c r="L9" i="41"/>
  <c r="K9" i="41"/>
  <c r="J9" i="41"/>
  <c r="I9" i="41"/>
  <c r="G9" i="41"/>
  <c r="L9" i="1"/>
  <c r="K9" i="1"/>
  <c r="J9" i="1"/>
  <c r="I9" i="1"/>
  <c r="G9" i="1"/>
  <c r="E37" i="33" l="1"/>
  <c r="E27" i="90"/>
  <c r="C3" i="28"/>
  <c r="C3" i="29"/>
  <c r="C3" i="30"/>
  <c r="C3" i="31"/>
  <c r="C3" i="32"/>
  <c r="C3" i="33"/>
  <c r="K4" i="46"/>
  <c r="K4" i="13"/>
  <c r="K4" i="45"/>
  <c r="K4" i="14"/>
  <c r="K4" i="44"/>
  <c r="K4" i="15"/>
  <c r="K4" i="43"/>
  <c r="K4" i="16"/>
  <c r="K4" i="42"/>
  <c r="K4" i="3"/>
  <c r="K4" i="41"/>
  <c r="K4" i="1"/>
  <c r="Q10" i="44" l="1"/>
  <c r="Q10" i="46"/>
  <c r="Q10" i="15"/>
  <c r="E47" i="30" s="1"/>
  <c r="Q10" i="13"/>
  <c r="E47" i="28" s="1"/>
  <c r="Q10" i="43"/>
  <c r="Q10" i="45"/>
  <c r="Q10" i="16"/>
  <c r="E47" i="31" s="1"/>
  <c r="Q10" i="14"/>
  <c r="E47" i="29" s="1"/>
  <c r="C2" i="87"/>
  <c r="C1" i="87"/>
  <c r="C1" i="15"/>
  <c r="K10" i="46"/>
  <c r="K10" i="13"/>
  <c r="I10" i="13"/>
  <c r="K10" i="45"/>
  <c r="I10" i="45"/>
  <c r="K10" i="14"/>
  <c r="I10" i="14"/>
  <c r="K10" i="44"/>
  <c r="I10" i="44"/>
  <c r="K10" i="15"/>
  <c r="I10" i="15"/>
  <c r="K10" i="43"/>
  <c r="I10" i="43"/>
  <c r="E59" i="31" s="1"/>
  <c r="K10" i="16"/>
  <c r="I10" i="16"/>
  <c r="C2" i="15"/>
  <c r="L10" i="46"/>
  <c r="J10" i="46"/>
  <c r="L10" i="13"/>
  <c r="J10" i="13"/>
  <c r="G10" i="13"/>
  <c r="D13" i="87" s="1"/>
  <c r="E13" i="87" s="1"/>
  <c r="L10" i="45"/>
  <c r="J10" i="45"/>
  <c r="G10" i="45"/>
  <c r="G12" i="87" s="1"/>
  <c r="H12" i="87" s="1"/>
  <c r="L10" i="14"/>
  <c r="J10" i="14"/>
  <c r="G10" i="14"/>
  <c r="D12" i="87" s="1"/>
  <c r="E12" i="87" s="1"/>
  <c r="L10" i="44"/>
  <c r="J10" i="44"/>
  <c r="G10" i="44"/>
  <c r="G11" i="87" s="1"/>
  <c r="H11" i="87" s="1"/>
  <c r="L10" i="15"/>
  <c r="J10" i="15"/>
  <c r="G10" i="15"/>
  <c r="D11" i="87" s="1"/>
  <c r="E11" i="87" s="1"/>
  <c r="L10" i="43"/>
  <c r="J10" i="43"/>
  <c r="G10" i="43"/>
  <c r="G10" i="87" s="1"/>
  <c r="L10" i="16"/>
  <c r="J10" i="16"/>
  <c r="G10" i="16"/>
  <c r="D10" i="87" s="1"/>
  <c r="E10" i="87" s="1"/>
  <c r="G10" i="46"/>
  <c r="G13" i="87" s="1"/>
  <c r="H13" i="87" s="1"/>
  <c r="I10" i="46"/>
  <c r="C1" i="1"/>
  <c r="C1" i="3"/>
  <c r="C1" i="42"/>
  <c r="C1" i="16"/>
  <c r="C1" i="43"/>
  <c r="C1" i="44"/>
  <c r="C1" i="14"/>
  <c r="C1" i="45"/>
  <c r="C1" i="13"/>
  <c r="C1" i="46"/>
  <c r="C1" i="33"/>
  <c r="C1" i="32"/>
  <c r="C1" i="31"/>
  <c r="C1" i="30"/>
  <c r="C1" i="29"/>
  <c r="C1" i="28"/>
  <c r="C1" i="41"/>
  <c r="C2" i="1"/>
  <c r="C2" i="3"/>
  <c r="C2" i="42"/>
  <c r="C2" i="16"/>
  <c r="C2" i="43"/>
  <c r="C2" i="44"/>
  <c r="C2" i="14"/>
  <c r="C2" i="45"/>
  <c r="C2" i="13"/>
  <c r="C2" i="46"/>
  <c r="C2" i="33"/>
  <c r="C2" i="32"/>
  <c r="C2" i="31"/>
  <c r="C2" i="30"/>
  <c r="C2" i="29"/>
  <c r="C2" i="28"/>
  <c r="C2" i="41"/>
  <c r="E56" i="28" l="1"/>
  <c r="E56" i="29"/>
  <c r="E56" i="30"/>
  <c r="E56" i="31"/>
  <c r="J13" i="87"/>
  <c r="J11" i="87"/>
  <c r="J12" i="87"/>
  <c r="H10" i="87"/>
  <c r="J10" i="87" s="1"/>
  <c r="M16" i="46"/>
  <c r="M16" i="45"/>
  <c r="M16" i="42"/>
  <c r="M16" i="44"/>
  <c r="M16" i="41"/>
  <c r="M15" i="41" l="1"/>
  <c r="P20" i="1"/>
  <c r="O513" i="46"/>
  <c r="O512" i="46"/>
  <c r="O511" i="46"/>
  <c r="O510" i="46"/>
  <c r="O509" i="46"/>
  <c r="O508" i="46"/>
  <c r="O507" i="46"/>
  <c r="O506" i="46"/>
  <c r="O505" i="46"/>
  <c r="O504" i="46"/>
  <c r="O503" i="46"/>
  <c r="O502" i="46"/>
  <c r="O501" i="46"/>
  <c r="O500" i="46"/>
  <c r="O499" i="46"/>
  <c r="O498" i="46"/>
  <c r="O497" i="46"/>
  <c r="O496" i="46"/>
  <c r="O495" i="46"/>
  <c r="O494" i="46"/>
  <c r="O493" i="46"/>
  <c r="O492" i="46"/>
  <c r="O491" i="46"/>
  <c r="O490" i="46"/>
  <c r="O489" i="46"/>
  <c r="O488" i="46"/>
  <c r="O487" i="46"/>
  <c r="O486" i="46"/>
  <c r="O485" i="46"/>
  <c r="O484" i="46"/>
  <c r="O483" i="46"/>
  <c r="O482" i="46"/>
  <c r="O481" i="46"/>
  <c r="O480" i="46"/>
  <c r="O479" i="46"/>
  <c r="O478" i="46"/>
  <c r="O477" i="46"/>
  <c r="O476" i="46"/>
  <c r="O475" i="46"/>
  <c r="O474" i="46"/>
  <c r="O473" i="46"/>
  <c r="O472" i="46"/>
  <c r="O471" i="46"/>
  <c r="O470" i="46"/>
  <c r="O469" i="46"/>
  <c r="O468" i="46"/>
  <c r="O467" i="46"/>
  <c r="O466" i="46"/>
  <c r="O465" i="46"/>
  <c r="O464" i="46"/>
  <c r="O463" i="46"/>
  <c r="O462" i="46"/>
  <c r="O461" i="46"/>
  <c r="O460" i="46"/>
  <c r="O459" i="46"/>
  <c r="O458" i="46"/>
  <c r="O457" i="46"/>
  <c r="O456" i="46"/>
  <c r="O455" i="46"/>
  <c r="O454" i="46"/>
  <c r="O453" i="46"/>
  <c r="O452" i="46"/>
  <c r="O451" i="46"/>
  <c r="O450" i="46"/>
  <c r="O449" i="46"/>
  <c r="O448" i="46"/>
  <c r="O447" i="46"/>
  <c r="O446" i="46"/>
  <c r="O445" i="46"/>
  <c r="O444" i="46"/>
  <c r="O443" i="46"/>
  <c r="O442" i="46"/>
  <c r="O441" i="46"/>
  <c r="O440" i="46"/>
  <c r="O439" i="46"/>
  <c r="O438" i="46"/>
  <c r="O437" i="46"/>
  <c r="O436" i="46"/>
  <c r="O435" i="46"/>
  <c r="O434" i="46"/>
  <c r="O433" i="46"/>
  <c r="O432" i="46"/>
  <c r="O431" i="46"/>
  <c r="O430" i="46"/>
  <c r="O429" i="46"/>
  <c r="O428" i="46"/>
  <c r="O427" i="46"/>
  <c r="O426" i="46"/>
  <c r="O425" i="46"/>
  <c r="O424" i="46"/>
  <c r="O423" i="46"/>
  <c r="O422" i="46"/>
  <c r="O421" i="46"/>
  <c r="O420" i="46"/>
  <c r="O419" i="46"/>
  <c r="O418" i="46"/>
  <c r="O417" i="46"/>
  <c r="O416" i="46"/>
  <c r="O415" i="46"/>
  <c r="O414" i="46"/>
  <c r="O413" i="46"/>
  <c r="O412" i="46"/>
  <c r="O411" i="46"/>
  <c r="O410" i="46"/>
  <c r="O409" i="46"/>
  <c r="O408" i="46"/>
  <c r="O407" i="46"/>
  <c r="O406" i="46"/>
  <c r="O405" i="46"/>
  <c r="O404" i="46"/>
  <c r="O403" i="46"/>
  <c r="O402" i="46"/>
  <c r="O401" i="46"/>
  <c r="O400" i="46"/>
  <c r="O399" i="46"/>
  <c r="O398" i="46"/>
  <c r="O397" i="46"/>
  <c r="O396" i="46"/>
  <c r="O395" i="46"/>
  <c r="O394" i="46"/>
  <c r="O393" i="46"/>
  <c r="O392" i="46"/>
  <c r="O391" i="46"/>
  <c r="O390" i="46"/>
  <c r="O389" i="46"/>
  <c r="O388" i="46"/>
  <c r="O387" i="46"/>
  <c r="O386" i="46"/>
  <c r="O385" i="46"/>
  <c r="O384" i="46"/>
  <c r="O383" i="46"/>
  <c r="O382" i="46"/>
  <c r="O381" i="46"/>
  <c r="O380" i="46"/>
  <c r="O379" i="46"/>
  <c r="O378" i="46"/>
  <c r="O377" i="46"/>
  <c r="O376" i="46"/>
  <c r="O375" i="46"/>
  <c r="O374" i="46"/>
  <c r="O373" i="46"/>
  <c r="O372" i="46"/>
  <c r="O371" i="46"/>
  <c r="O370" i="46"/>
  <c r="O369" i="46"/>
  <c r="O368" i="46"/>
  <c r="O367" i="46"/>
  <c r="O366" i="46"/>
  <c r="O365" i="46"/>
  <c r="O364" i="46"/>
  <c r="O363" i="46"/>
  <c r="O362" i="46"/>
  <c r="O361" i="46"/>
  <c r="O360" i="46"/>
  <c r="O359" i="46"/>
  <c r="O358" i="46"/>
  <c r="O357" i="46"/>
  <c r="O356" i="46"/>
  <c r="O355" i="46"/>
  <c r="O354" i="46"/>
  <c r="O353" i="46"/>
  <c r="O352" i="46"/>
  <c r="O351" i="46"/>
  <c r="O350" i="46"/>
  <c r="O349" i="46"/>
  <c r="O348" i="46"/>
  <c r="O347" i="46"/>
  <c r="O346" i="46"/>
  <c r="O345" i="46"/>
  <c r="O344" i="46"/>
  <c r="O343" i="46"/>
  <c r="O342" i="46"/>
  <c r="O341" i="46"/>
  <c r="O340" i="46"/>
  <c r="O339" i="46"/>
  <c r="O338" i="46"/>
  <c r="O337" i="46"/>
  <c r="O336" i="46"/>
  <c r="O335" i="46"/>
  <c r="O334" i="46"/>
  <c r="O333" i="46"/>
  <c r="O332" i="46"/>
  <c r="O331" i="46"/>
  <c r="O330" i="46"/>
  <c r="O329" i="46"/>
  <c r="O328" i="46"/>
  <c r="O327" i="46"/>
  <c r="O326" i="46"/>
  <c r="O325" i="46"/>
  <c r="O324" i="46"/>
  <c r="O323" i="46"/>
  <c r="O322" i="46"/>
  <c r="O321" i="46"/>
  <c r="O320" i="46"/>
  <c r="O319" i="46"/>
  <c r="O318" i="46"/>
  <c r="O317" i="46"/>
  <c r="O316" i="46"/>
  <c r="O315" i="46"/>
  <c r="O314" i="46"/>
  <c r="O313" i="46"/>
  <c r="O312" i="46"/>
  <c r="O311" i="46"/>
  <c r="O310" i="46"/>
  <c r="O309" i="46"/>
  <c r="O308" i="46"/>
  <c r="O307" i="46"/>
  <c r="O306" i="46"/>
  <c r="O305" i="46"/>
  <c r="O304" i="46"/>
  <c r="O303" i="46"/>
  <c r="O302" i="46"/>
  <c r="O301" i="46"/>
  <c r="O300" i="46"/>
  <c r="O299" i="46"/>
  <c r="O298" i="46"/>
  <c r="O297" i="46"/>
  <c r="O296" i="46"/>
  <c r="O295" i="46"/>
  <c r="O294" i="46"/>
  <c r="O293" i="46"/>
  <c r="O292" i="46"/>
  <c r="O291" i="46"/>
  <c r="O290" i="46"/>
  <c r="O289" i="46"/>
  <c r="O288" i="46"/>
  <c r="O287" i="46"/>
  <c r="O286" i="46"/>
  <c r="O285" i="46"/>
  <c r="O284" i="46"/>
  <c r="O283" i="46"/>
  <c r="O282" i="46"/>
  <c r="O281" i="46"/>
  <c r="O280" i="46"/>
  <c r="O279" i="46"/>
  <c r="O278" i="46"/>
  <c r="O277" i="46"/>
  <c r="O276" i="46"/>
  <c r="O275" i="46"/>
  <c r="O274" i="46"/>
  <c r="O273" i="46"/>
  <c r="O272" i="46"/>
  <c r="O271" i="46"/>
  <c r="O270" i="46"/>
  <c r="O269" i="46"/>
  <c r="O268" i="46"/>
  <c r="O267" i="46"/>
  <c r="O266" i="46"/>
  <c r="O265" i="46"/>
  <c r="O264" i="46"/>
  <c r="O263" i="46"/>
  <c r="O262" i="46"/>
  <c r="O261" i="46"/>
  <c r="O260" i="46"/>
  <c r="O259" i="46"/>
  <c r="O258" i="46"/>
  <c r="O257" i="46"/>
  <c r="O256" i="46"/>
  <c r="O255" i="46"/>
  <c r="O254" i="46"/>
  <c r="O253" i="46"/>
  <c r="O252" i="46"/>
  <c r="O251" i="46"/>
  <c r="O250" i="46"/>
  <c r="O249" i="46"/>
  <c r="O248" i="46"/>
  <c r="O247" i="46"/>
  <c r="O246" i="46"/>
  <c r="O245" i="46"/>
  <c r="O244" i="46"/>
  <c r="O243" i="46"/>
  <c r="O242" i="46"/>
  <c r="O241" i="46"/>
  <c r="O240" i="46"/>
  <c r="O239" i="46"/>
  <c r="O238" i="46"/>
  <c r="O237" i="46"/>
  <c r="O236" i="46"/>
  <c r="O235" i="46"/>
  <c r="O234" i="46"/>
  <c r="O233" i="46"/>
  <c r="O232" i="46"/>
  <c r="O231" i="46"/>
  <c r="O230" i="46"/>
  <c r="O229" i="46"/>
  <c r="O228" i="46"/>
  <c r="O227" i="46"/>
  <c r="O226" i="46"/>
  <c r="O225" i="46"/>
  <c r="O224" i="46"/>
  <c r="O223" i="46"/>
  <c r="O222" i="46"/>
  <c r="O221" i="46"/>
  <c r="O220" i="46"/>
  <c r="O219" i="46"/>
  <c r="O218" i="46"/>
  <c r="O217" i="46"/>
  <c r="O216" i="46"/>
  <c r="O215" i="46"/>
  <c r="O214" i="46"/>
  <c r="O213" i="46"/>
  <c r="O212" i="46"/>
  <c r="O211" i="46"/>
  <c r="O210" i="46"/>
  <c r="O209" i="46"/>
  <c r="O208" i="46"/>
  <c r="O207" i="46"/>
  <c r="O206" i="46"/>
  <c r="O205" i="46"/>
  <c r="O204" i="46"/>
  <c r="O203" i="46"/>
  <c r="O202" i="46"/>
  <c r="O201" i="46"/>
  <c r="O200" i="46"/>
  <c r="O199" i="46"/>
  <c r="O198" i="46"/>
  <c r="O197" i="46"/>
  <c r="O196" i="46"/>
  <c r="O195" i="46"/>
  <c r="O194" i="46"/>
  <c r="O193" i="46"/>
  <c r="O192" i="46"/>
  <c r="O191" i="46"/>
  <c r="O190" i="46"/>
  <c r="O189" i="46"/>
  <c r="O188" i="46"/>
  <c r="O187" i="46"/>
  <c r="O186" i="46"/>
  <c r="O185" i="46"/>
  <c r="O184" i="46"/>
  <c r="O183" i="46"/>
  <c r="O182" i="46"/>
  <c r="O181" i="46"/>
  <c r="O180" i="46"/>
  <c r="O179" i="46"/>
  <c r="O178" i="46"/>
  <c r="O177" i="46"/>
  <c r="O176" i="46"/>
  <c r="O175" i="46"/>
  <c r="O174" i="46"/>
  <c r="O173" i="46"/>
  <c r="O172" i="46"/>
  <c r="O171" i="46"/>
  <c r="O170" i="46"/>
  <c r="O169" i="46"/>
  <c r="O168" i="46"/>
  <c r="O167" i="46"/>
  <c r="O166" i="46"/>
  <c r="O165" i="46"/>
  <c r="O164" i="46"/>
  <c r="O163" i="46"/>
  <c r="O162" i="46"/>
  <c r="O161" i="46"/>
  <c r="O160" i="46"/>
  <c r="O159" i="46"/>
  <c r="O158" i="46"/>
  <c r="O157" i="46"/>
  <c r="O156" i="46"/>
  <c r="O155" i="46"/>
  <c r="O154" i="46"/>
  <c r="O153" i="46"/>
  <c r="O152" i="46"/>
  <c r="O151" i="46"/>
  <c r="O150" i="46"/>
  <c r="O149" i="46"/>
  <c r="O148" i="46"/>
  <c r="O147" i="46"/>
  <c r="O146" i="46"/>
  <c r="O145" i="46"/>
  <c r="O144" i="46"/>
  <c r="O143" i="46"/>
  <c r="O142" i="46"/>
  <c r="O141" i="46"/>
  <c r="O140" i="46"/>
  <c r="O139" i="46"/>
  <c r="O138" i="46"/>
  <c r="O137" i="46"/>
  <c r="O136" i="46"/>
  <c r="O135" i="46"/>
  <c r="O134" i="46"/>
  <c r="O133" i="46"/>
  <c r="O132" i="46"/>
  <c r="O131" i="46"/>
  <c r="O130" i="46"/>
  <c r="O129" i="46"/>
  <c r="O128" i="46"/>
  <c r="O127" i="46"/>
  <c r="O126" i="46"/>
  <c r="O125" i="46"/>
  <c r="O124" i="46"/>
  <c r="O123" i="46"/>
  <c r="O122" i="46"/>
  <c r="O121" i="46"/>
  <c r="O120" i="46"/>
  <c r="O119" i="46"/>
  <c r="O118" i="46"/>
  <c r="O117" i="46"/>
  <c r="O116" i="46"/>
  <c r="O115" i="46"/>
  <c r="O114" i="46"/>
  <c r="O113" i="46"/>
  <c r="O112" i="46"/>
  <c r="O111" i="46"/>
  <c r="O110" i="46"/>
  <c r="O109" i="46"/>
  <c r="O108" i="46"/>
  <c r="O107" i="46"/>
  <c r="O106" i="46"/>
  <c r="O105" i="46"/>
  <c r="O104" i="46"/>
  <c r="O103" i="46"/>
  <c r="O102" i="46"/>
  <c r="O101" i="46"/>
  <c r="O100" i="46"/>
  <c r="O99" i="46"/>
  <c r="O98" i="46"/>
  <c r="O97" i="46"/>
  <c r="O96" i="46"/>
  <c r="O95" i="46"/>
  <c r="O94" i="46"/>
  <c r="O93" i="46"/>
  <c r="O92" i="46"/>
  <c r="O91" i="46"/>
  <c r="O90" i="46"/>
  <c r="O89" i="46"/>
  <c r="O88" i="46"/>
  <c r="O87" i="46"/>
  <c r="O86" i="46"/>
  <c r="O85" i="46"/>
  <c r="O84" i="46"/>
  <c r="O83" i="46"/>
  <c r="O82" i="46"/>
  <c r="O81" i="46"/>
  <c r="O80" i="46"/>
  <c r="O79" i="46"/>
  <c r="O78" i="46"/>
  <c r="O77" i="46"/>
  <c r="O76" i="46"/>
  <c r="O75" i="46"/>
  <c r="O74" i="46"/>
  <c r="O73" i="46"/>
  <c r="O72" i="46"/>
  <c r="O71" i="46"/>
  <c r="O70" i="46"/>
  <c r="O69" i="46"/>
  <c r="O68" i="46"/>
  <c r="O67" i="46"/>
  <c r="O66" i="46"/>
  <c r="O65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8" i="46"/>
  <c r="O47" i="46"/>
  <c r="O46" i="46"/>
  <c r="O45" i="46"/>
  <c r="O44" i="46"/>
  <c r="O43" i="46"/>
  <c r="O42" i="46"/>
  <c r="O41" i="46"/>
  <c r="O40" i="46"/>
  <c r="O39" i="46"/>
  <c r="O38" i="46"/>
  <c r="O37" i="46"/>
  <c r="O36" i="46"/>
  <c r="O35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513" i="13"/>
  <c r="O512" i="13"/>
  <c r="O511" i="13"/>
  <c r="O510" i="13"/>
  <c r="O509" i="13"/>
  <c r="O508" i="13"/>
  <c r="O507" i="13"/>
  <c r="O506" i="13"/>
  <c r="O505" i="13"/>
  <c r="O504" i="13"/>
  <c r="O503" i="13"/>
  <c r="O502" i="13"/>
  <c r="O501" i="13"/>
  <c r="O500" i="13"/>
  <c r="O499" i="13"/>
  <c r="O498" i="13"/>
  <c r="O497" i="13"/>
  <c r="O496" i="13"/>
  <c r="O495" i="13"/>
  <c r="O494" i="13"/>
  <c r="O493" i="13"/>
  <c r="O492" i="13"/>
  <c r="O491" i="13"/>
  <c r="O490" i="13"/>
  <c r="O489" i="13"/>
  <c r="O488" i="13"/>
  <c r="O487" i="13"/>
  <c r="O486" i="13"/>
  <c r="O485" i="13"/>
  <c r="O484" i="13"/>
  <c r="O483" i="13"/>
  <c r="O482" i="13"/>
  <c r="O481" i="13"/>
  <c r="O480" i="13"/>
  <c r="O479" i="13"/>
  <c r="O478" i="13"/>
  <c r="O477" i="13"/>
  <c r="O476" i="13"/>
  <c r="O475" i="13"/>
  <c r="O474" i="13"/>
  <c r="O473" i="13"/>
  <c r="O472" i="13"/>
  <c r="O471" i="13"/>
  <c r="O470" i="13"/>
  <c r="O469" i="13"/>
  <c r="O468" i="13"/>
  <c r="O467" i="13"/>
  <c r="O466" i="13"/>
  <c r="O465" i="13"/>
  <c r="O464" i="13"/>
  <c r="O463" i="13"/>
  <c r="O462" i="13"/>
  <c r="O461" i="13"/>
  <c r="O460" i="13"/>
  <c r="O459" i="13"/>
  <c r="O458" i="13"/>
  <c r="O457" i="13"/>
  <c r="O456" i="13"/>
  <c r="O455" i="13"/>
  <c r="O454" i="13"/>
  <c r="O453" i="13"/>
  <c r="O452" i="13"/>
  <c r="O451" i="13"/>
  <c r="O450" i="13"/>
  <c r="O449" i="13"/>
  <c r="O448" i="13"/>
  <c r="O447" i="13"/>
  <c r="O446" i="13"/>
  <c r="O445" i="13"/>
  <c r="O444" i="13"/>
  <c r="O443" i="13"/>
  <c r="O442" i="13"/>
  <c r="O441" i="13"/>
  <c r="O440" i="13"/>
  <c r="O439" i="13"/>
  <c r="O438" i="13"/>
  <c r="O437" i="13"/>
  <c r="O436" i="13"/>
  <c r="O435" i="13"/>
  <c r="O434" i="13"/>
  <c r="O433" i="13"/>
  <c r="O432" i="13"/>
  <c r="O431" i="13"/>
  <c r="O430" i="13"/>
  <c r="O429" i="13"/>
  <c r="O428" i="13"/>
  <c r="O427" i="13"/>
  <c r="O426" i="13"/>
  <c r="O425" i="13"/>
  <c r="O424" i="13"/>
  <c r="O423" i="13"/>
  <c r="O422" i="13"/>
  <c r="O421" i="13"/>
  <c r="O420" i="13"/>
  <c r="O419" i="13"/>
  <c r="O418" i="13"/>
  <c r="O417" i="13"/>
  <c r="O416" i="13"/>
  <c r="O415" i="13"/>
  <c r="O414" i="13"/>
  <c r="O413" i="13"/>
  <c r="O412" i="13"/>
  <c r="O411" i="13"/>
  <c r="O410" i="13"/>
  <c r="O409" i="13"/>
  <c r="O408" i="13"/>
  <c r="O407" i="13"/>
  <c r="O406" i="13"/>
  <c r="O405" i="13"/>
  <c r="O404" i="13"/>
  <c r="O403" i="13"/>
  <c r="O402" i="13"/>
  <c r="O401" i="13"/>
  <c r="O400" i="13"/>
  <c r="O399" i="13"/>
  <c r="O398" i="13"/>
  <c r="O397" i="13"/>
  <c r="O396" i="13"/>
  <c r="O395" i="13"/>
  <c r="O394" i="13"/>
  <c r="O393" i="13"/>
  <c r="O392" i="13"/>
  <c r="O391" i="13"/>
  <c r="O390" i="13"/>
  <c r="O389" i="13"/>
  <c r="O388" i="13"/>
  <c r="O387" i="13"/>
  <c r="O386" i="13"/>
  <c r="O385" i="13"/>
  <c r="O384" i="13"/>
  <c r="O383" i="13"/>
  <c r="O382" i="13"/>
  <c r="O381" i="13"/>
  <c r="O380" i="13"/>
  <c r="O379" i="13"/>
  <c r="O378" i="13"/>
  <c r="O377" i="13"/>
  <c r="O376" i="13"/>
  <c r="O375" i="13"/>
  <c r="O374" i="13"/>
  <c r="O373" i="13"/>
  <c r="O372" i="13"/>
  <c r="O371" i="13"/>
  <c r="O370" i="13"/>
  <c r="O369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8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9" i="13"/>
  <c r="O208" i="13"/>
  <c r="O207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513" i="45"/>
  <c r="O512" i="45"/>
  <c r="O511" i="45"/>
  <c r="O510" i="45"/>
  <c r="O509" i="45"/>
  <c r="O508" i="45"/>
  <c r="O507" i="45"/>
  <c r="O506" i="45"/>
  <c r="O505" i="45"/>
  <c r="O504" i="45"/>
  <c r="O503" i="45"/>
  <c r="O502" i="45"/>
  <c r="O501" i="45"/>
  <c r="O500" i="45"/>
  <c r="O499" i="45"/>
  <c r="O498" i="45"/>
  <c r="O497" i="45"/>
  <c r="O496" i="45"/>
  <c r="O495" i="45"/>
  <c r="O494" i="45"/>
  <c r="O493" i="45"/>
  <c r="O492" i="45"/>
  <c r="O491" i="45"/>
  <c r="O490" i="45"/>
  <c r="O489" i="45"/>
  <c r="O488" i="45"/>
  <c r="O487" i="45"/>
  <c r="O486" i="45"/>
  <c r="O485" i="45"/>
  <c r="O484" i="45"/>
  <c r="O483" i="45"/>
  <c r="O482" i="45"/>
  <c r="O481" i="45"/>
  <c r="O480" i="45"/>
  <c r="O479" i="45"/>
  <c r="O478" i="45"/>
  <c r="O477" i="45"/>
  <c r="O476" i="45"/>
  <c r="O475" i="45"/>
  <c r="O474" i="45"/>
  <c r="O473" i="45"/>
  <c r="O472" i="45"/>
  <c r="O471" i="45"/>
  <c r="O470" i="45"/>
  <c r="O469" i="45"/>
  <c r="O468" i="45"/>
  <c r="O467" i="45"/>
  <c r="O466" i="45"/>
  <c r="O465" i="45"/>
  <c r="O464" i="45"/>
  <c r="O463" i="45"/>
  <c r="O462" i="45"/>
  <c r="O461" i="45"/>
  <c r="O460" i="45"/>
  <c r="O459" i="45"/>
  <c r="O458" i="45"/>
  <c r="O457" i="45"/>
  <c r="O456" i="45"/>
  <c r="O455" i="45"/>
  <c r="O454" i="45"/>
  <c r="O453" i="45"/>
  <c r="O452" i="45"/>
  <c r="O451" i="45"/>
  <c r="O450" i="45"/>
  <c r="O449" i="45"/>
  <c r="O448" i="45"/>
  <c r="O447" i="45"/>
  <c r="O446" i="45"/>
  <c r="O445" i="45"/>
  <c r="O444" i="45"/>
  <c r="O443" i="45"/>
  <c r="O442" i="45"/>
  <c r="O441" i="45"/>
  <c r="O440" i="45"/>
  <c r="O439" i="45"/>
  <c r="O438" i="45"/>
  <c r="O437" i="45"/>
  <c r="O436" i="45"/>
  <c r="O435" i="45"/>
  <c r="O434" i="45"/>
  <c r="O433" i="45"/>
  <c r="O432" i="45"/>
  <c r="O431" i="45"/>
  <c r="O430" i="45"/>
  <c r="O429" i="45"/>
  <c r="O428" i="45"/>
  <c r="O427" i="45"/>
  <c r="O426" i="45"/>
  <c r="O425" i="45"/>
  <c r="O424" i="45"/>
  <c r="O423" i="45"/>
  <c r="O422" i="45"/>
  <c r="O421" i="45"/>
  <c r="O420" i="45"/>
  <c r="O419" i="45"/>
  <c r="O418" i="45"/>
  <c r="O417" i="45"/>
  <c r="O416" i="45"/>
  <c r="O415" i="45"/>
  <c r="O414" i="45"/>
  <c r="O413" i="45"/>
  <c r="O412" i="45"/>
  <c r="O411" i="45"/>
  <c r="O410" i="45"/>
  <c r="O409" i="45"/>
  <c r="O408" i="45"/>
  <c r="O407" i="45"/>
  <c r="O406" i="45"/>
  <c r="O405" i="45"/>
  <c r="O404" i="45"/>
  <c r="O403" i="45"/>
  <c r="O402" i="45"/>
  <c r="O401" i="45"/>
  <c r="O400" i="45"/>
  <c r="O399" i="45"/>
  <c r="O398" i="45"/>
  <c r="O397" i="45"/>
  <c r="O396" i="45"/>
  <c r="O395" i="45"/>
  <c r="O394" i="45"/>
  <c r="O393" i="45"/>
  <c r="O392" i="45"/>
  <c r="O391" i="45"/>
  <c r="O390" i="45"/>
  <c r="O389" i="45"/>
  <c r="O388" i="45"/>
  <c r="O387" i="45"/>
  <c r="O386" i="45"/>
  <c r="O385" i="45"/>
  <c r="O384" i="45"/>
  <c r="O383" i="45"/>
  <c r="O382" i="45"/>
  <c r="O381" i="45"/>
  <c r="O380" i="45"/>
  <c r="O379" i="45"/>
  <c r="O378" i="45"/>
  <c r="O377" i="45"/>
  <c r="O376" i="45"/>
  <c r="O375" i="45"/>
  <c r="O374" i="45"/>
  <c r="O373" i="45"/>
  <c r="O372" i="45"/>
  <c r="O371" i="45"/>
  <c r="O370" i="45"/>
  <c r="O369" i="45"/>
  <c r="O368" i="45"/>
  <c r="O367" i="45"/>
  <c r="O366" i="45"/>
  <c r="O365" i="45"/>
  <c r="O364" i="45"/>
  <c r="O363" i="45"/>
  <c r="O362" i="45"/>
  <c r="O361" i="45"/>
  <c r="O360" i="45"/>
  <c r="O359" i="45"/>
  <c r="O358" i="45"/>
  <c r="O357" i="45"/>
  <c r="O356" i="45"/>
  <c r="O355" i="45"/>
  <c r="O354" i="45"/>
  <c r="O353" i="45"/>
  <c r="O352" i="45"/>
  <c r="O351" i="45"/>
  <c r="O350" i="45"/>
  <c r="O349" i="45"/>
  <c r="O348" i="45"/>
  <c r="O347" i="45"/>
  <c r="O346" i="45"/>
  <c r="O345" i="45"/>
  <c r="O344" i="45"/>
  <c r="O343" i="45"/>
  <c r="O342" i="45"/>
  <c r="O341" i="45"/>
  <c r="O340" i="45"/>
  <c r="O339" i="45"/>
  <c r="O338" i="45"/>
  <c r="O337" i="45"/>
  <c r="O336" i="45"/>
  <c r="O335" i="45"/>
  <c r="O334" i="45"/>
  <c r="O333" i="45"/>
  <c r="O332" i="45"/>
  <c r="O331" i="45"/>
  <c r="O330" i="45"/>
  <c r="O329" i="45"/>
  <c r="O328" i="45"/>
  <c r="O327" i="45"/>
  <c r="O326" i="45"/>
  <c r="O325" i="45"/>
  <c r="O324" i="45"/>
  <c r="O323" i="45"/>
  <c r="O322" i="45"/>
  <c r="O321" i="45"/>
  <c r="O320" i="45"/>
  <c r="O319" i="45"/>
  <c r="O318" i="45"/>
  <c r="O317" i="45"/>
  <c r="O316" i="45"/>
  <c r="O315" i="45"/>
  <c r="O314" i="45"/>
  <c r="O313" i="45"/>
  <c r="O312" i="45"/>
  <c r="O311" i="45"/>
  <c r="O310" i="45"/>
  <c r="O309" i="45"/>
  <c r="O308" i="45"/>
  <c r="O307" i="45"/>
  <c r="O306" i="45"/>
  <c r="O305" i="45"/>
  <c r="O304" i="45"/>
  <c r="O303" i="45"/>
  <c r="O302" i="45"/>
  <c r="O301" i="45"/>
  <c r="O300" i="45"/>
  <c r="O299" i="45"/>
  <c r="O298" i="45"/>
  <c r="O297" i="45"/>
  <c r="O296" i="45"/>
  <c r="O295" i="45"/>
  <c r="O294" i="45"/>
  <c r="O293" i="45"/>
  <c r="O292" i="45"/>
  <c r="O291" i="45"/>
  <c r="O290" i="45"/>
  <c r="O289" i="45"/>
  <c r="O288" i="45"/>
  <c r="O287" i="45"/>
  <c r="O286" i="45"/>
  <c r="O285" i="45"/>
  <c r="O284" i="45"/>
  <c r="O283" i="45"/>
  <c r="O282" i="45"/>
  <c r="O281" i="45"/>
  <c r="O280" i="45"/>
  <c r="O279" i="45"/>
  <c r="O278" i="45"/>
  <c r="O277" i="45"/>
  <c r="O276" i="45"/>
  <c r="O275" i="45"/>
  <c r="O274" i="45"/>
  <c r="O273" i="45"/>
  <c r="O272" i="45"/>
  <c r="O271" i="45"/>
  <c r="O270" i="45"/>
  <c r="O269" i="45"/>
  <c r="O268" i="45"/>
  <c r="O267" i="45"/>
  <c r="O266" i="45"/>
  <c r="O265" i="45"/>
  <c r="O264" i="45"/>
  <c r="O263" i="45"/>
  <c r="O262" i="45"/>
  <c r="O261" i="45"/>
  <c r="O260" i="45"/>
  <c r="O259" i="45"/>
  <c r="O258" i="45"/>
  <c r="O257" i="45"/>
  <c r="O256" i="45"/>
  <c r="O255" i="45"/>
  <c r="O254" i="45"/>
  <c r="O253" i="45"/>
  <c r="O252" i="45"/>
  <c r="O251" i="45"/>
  <c r="O250" i="45"/>
  <c r="O249" i="45"/>
  <c r="O248" i="45"/>
  <c r="O247" i="45"/>
  <c r="O246" i="45"/>
  <c r="O245" i="45"/>
  <c r="O244" i="45"/>
  <c r="O243" i="45"/>
  <c r="O242" i="45"/>
  <c r="O241" i="45"/>
  <c r="O240" i="45"/>
  <c r="O239" i="45"/>
  <c r="O238" i="45"/>
  <c r="O237" i="45"/>
  <c r="O236" i="45"/>
  <c r="O235" i="45"/>
  <c r="O234" i="45"/>
  <c r="O233" i="45"/>
  <c r="O232" i="45"/>
  <c r="O231" i="45"/>
  <c r="O230" i="45"/>
  <c r="O229" i="45"/>
  <c r="O228" i="45"/>
  <c r="O227" i="45"/>
  <c r="O226" i="45"/>
  <c r="O225" i="45"/>
  <c r="O224" i="45"/>
  <c r="O223" i="45"/>
  <c r="O222" i="45"/>
  <c r="O221" i="45"/>
  <c r="O220" i="45"/>
  <c r="O219" i="45"/>
  <c r="O218" i="45"/>
  <c r="O217" i="45"/>
  <c r="O216" i="45"/>
  <c r="O215" i="45"/>
  <c r="O214" i="45"/>
  <c r="O213" i="45"/>
  <c r="O212" i="45"/>
  <c r="O211" i="45"/>
  <c r="O210" i="45"/>
  <c r="O209" i="45"/>
  <c r="O208" i="45"/>
  <c r="O207" i="45"/>
  <c r="O206" i="45"/>
  <c r="O205" i="45"/>
  <c r="O204" i="45"/>
  <c r="O203" i="45"/>
  <c r="O202" i="45"/>
  <c r="O201" i="45"/>
  <c r="O200" i="45"/>
  <c r="O199" i="45"/>
  <c r="O198" i="45"/>
  <c r="O197" i="45"/>
  <c r="O196" i="45"/>
  <c r="O195" i="45"/>
  <c r="O194" i="45"/>
  <c r="O193" i="45"/>
  <c r="O192" i="45"/>
  <c r="O191" i="45"/>
  <c r="O190" i="45"/>
  <c r="O189" i="45"/>
  <c r="O188" i="45"/>
  <c r="O187" i="45"/>
  <c r="O186" i="45"/>
  <c r="O185" i="45"/>
  <c r="O184" i="45"/>
  <c r="O183" i="45"/>
  <c r="O182" i="45"/>
  <c r="O181" i="45"/>
  <c r="O180" i="45"/>
  <c r="O179" i="45"/>
  <c r="O178" i="45"/>
  <c r="O177" i="45"/>
  <c r="O176" i="45"/>
  <c r="O175" i="45"/>
  <c r="O174" i="45"/>
  <c r="O173" i="45"/>
  <c r="O172" i="45"/>
  <c r="O171" i="45"/>
  <c r="O170" i="45"/>
  <c r="O169" i="45"/>
  <c r="O168" i="45"/>
  <c r="O167" i="45"/>
  <c r="O166" i="45"/>
  <c r="O165" i="45"/>
  <c r="O164" i="45"/>
  <c r="O163" i="45"/>
  <c r="O162" i="45"/>
  <c r="O161" i="45"/>
  <c r="O160" i="45"/>
  <c r="O159" i="45"/>
  <c r="O158" i="45"/>
  <c r="O157" i="45"/>
  <c r="O156" i="45"/>
  <c r="O155" i="45"/>
  <c r="O154" i="45"/>
  <c r="O153" i="45"/>
  <c r="O152" i="45"/>
  <c r="O151" i="45"/>
  <c r="O150" i="45"/>
  <c r="O149" i="45"/>
  <c r="O148" i="45"/>
  <c r="O147" i="45"/>
  <c r="O146" i="45"/>
  <c r="O145" i="45"/>
  <c r="O144" i="45"/>
  <c r="O143" i="45"/>
  <c r="O142" i="45"/>
  <c r="O141" i="45"/>
  <c r="O140" i="45"/>
  <c r="O139" i="45"/>
  <c r="O138" i="45"/>
  <c r="O137" i="45"/>
  <c r="O136" i="45"/>
  <c r="O135" i="45"/>
  <c r="O134" i="45"/>
  <c r="O133" i="45"/>
  <c r="O132" i="45"/>
  <c r="O131" i="45"/>
  <c r="O130" i="45"/>
  <c r="O129" i="45"/>
  <c r="O128" i="45"/>
  <c r="O127" i="45"/>
  <c r="O126" i="45"/>
  <c r="O125" i="45"/>
  <c r="O124" i="45"/>
  <c r="O123" i="45"/>
  <c r="O122" i="45"/>
  <c r="O121" i="45"/>
  <c r="O120" i="45"/>
  <c r="O119" i="45"/>
  <c r="O118" i="45"/>
  <c r="O117" i="45"/>
  <c r="O116" i="45"/>
  <c r="O115" i="45"/>
  <c r="O114" i="45"/>
  <c r="O113" i="45"/>
  <c r="O112" i="45"/>
  <c r="O111" i="45"/>
  <c r="O110" i="45"/>
  <c r="O109" i="45"/>
  <c r="O108" i="45"/>
  <c r="O107" i="45"/>
  <c r="O106" i="45"/>
  <c r="O105" i="45"/>
  <c r="O104" i="45"/>
  <c r="O103" i="45"/>
  <c r="O102" i="45"/>
  <c r="O101" i="45"/>
  <c r="O100" i="45"/>
  <c r="O99" i="45"/>
  <c r="O98" i="45"/>
  <c r="O97" i="45"/>
  <c r="O96" i="45"/>
  <c r="O95" i="45"/>
  <c r="O94" i="45"/>
  <c r="O93" i="45"/>
  <c r="O92" i="45"/>
  <c r="O91" i="45"/>
  <c r="O90" i="45"/>
  <c r="O89" i="45"/>
  <c r="O88" i="45"/>
  <c r="O87" i="45"/>
  <c r="O86" i="45"/>
  <c r="O85" i="45"/>
  <c r="O84" i="45"/>
  <c r="O83" i="45"/>
  <c r="O82" i="45"/>
  <c r="O81" i="45"/>
  <c r="O80" i="45"/>
  <c r="O79" i="45"/>
  <c r="O78" i="45"/>
  <c r="O77" i="45"/>
  <c r="O76" i="45"/>
  <c r="O75" i="45"/>
  <c r="O74" i="45"/>
  <c r="O73" i="45"/>
  <c r="O72" i="45"/>
  <c r="O71" i="45"/>
  <c r="O70" i="45"/>
  <c r="O69" i="45"/>
  <c r="O68" i="45"/>
  <c r="O67" i="45"/>
  <c r="O66" i="45"/>
  <c r="O65" i="45"/>
  <c r="O64" i="45"/>
  <c r="O63" i="45"/>
  <c r="O62" i="45"/>
  <c r="O61" i="45"/>
  <c r="O60" i="45"/>
  <c r="O59" i="45"/>
  <c r="O58" i="45"/>
  <c r="O57" i="45"/>
  <c r="O56" i="45"/>
  <c r="O55" i="45"/>
  <c r="O54" i="45"/>
  <c r="O53" i="45"/>
  <c r="O52" i="45"/>
  <c r="O51" i="45"/>
  <c r="O50" i="45"/>
  <c r="O49" i="45"/>
  <c r="O48" i="45"/>
  <c r="O47" i="45"/>
  <c r="O46" i="45"/>
  <c r="O45" i="45"/>
  <c r="O44" i="45"/>
  <c r="O43" i="45"/>
  <c r="O42" i="45"/>
  <c r="O41" i="45"/>
  <c r="O40" i="45"/>
  <c r="O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513" i="14"/>
  <c r="O512" i="14"/>
  <c r="O511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O474" i="14"/>
  <c r="O473" i="14"/>
  <c r="O472" i="14"/>
  <c r="O471" i="14"/>
  <c r="O470" i="14"/>
  <c r="O469" i="14"/>
  <c r="O468" i="14"/>
  <c r="O467" i="14"/>
  <c r="O466" i="14"/>
  <c r="O465" i="14"/>
  <c r="O464" i="14"/>
  <c r="O463" i="14"/>
  <c r="O462" i="14"/>
  <c r="O461" i="14"/>
  <c r="O460" i="14"/>
  <c r="O459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7" i="14"/>
  <c r="O436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422" i="14"/>
  <c r="O421" i="14"/>
  <c r="O420" i="14"/>
  <c r="O419" i="14"/>
  <c r="O418" i="14"/>
  <c r="O417" i="14"/>
  <c r="O416" i="14"/>
  <c r="O415" i="14"/>
  <c r="O414" i="14"/>
  <c r="O413" i="14"/>
  <c r="O412" i="14"/>
  <c r="O411" i="14"/>
  <c r="O410" i="14"/>
  <c r="O409" i="14"/>
  <c r="O408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7" i="14"/>
  <c r="O386" i="14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2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8" i="14"/>
  <c r="O317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513" i="44"/>
  <c r="O512" i="44"/>
  <c r="O511" i="44"/>
  <c r="O510" i="44"/>
  <c r="O509" i="44"/>
  <c r="O508" i="44"/>
  <c r="O507" i="44"/>
  <c r="O506" i="44"/>
  <c r="O505" i="44"/>
  <c r="O504" i="44"/>
  <c r="O503" i="44"/>
  <c r="O502" i="44"/>
  <c r="O501" i="44"/>
  <c r="O500" i="44"/>
  <c r="O499" i="44"/>
  <c r="O498" i="44"/>
  <c r="O497" i="44"/>
  <c r="O496" i="44"/>
  <c r="O495" i="44"/>
  <c r="O494" i="44"/>
  <c r="O493" i="44"/>
  <c r="O492" i="44"/>
  <c r="O491" i="44"/>
  <c r="O490" i="44"/>
  <c r="O489" i="44"/>
  <c r="O488" i="44"/>
  <c r="O487" i="44"/>
  <c r="O486" i="44"/>
  <c r="O485" i="44"/>
  <c r="O484" i="44"/>
  <c r="O483" i="44"/>
  <c r="O482" i="44"/>
  <c r="O481" i="44"/>
  <c r="O480" i="44"/>
  <c r="O479" i="44"/>
  <c r="O478" i="44"/>
  <c r="O477" i="44"/>
  <c r="O476" i="44"/>
  <c r="O475" i="44"/>
  <c r="O474" i="44"/>
  <c r="O473" i="44"/>
  <c r="O472" i="44"/>
  <c r="O471" i="44"/>
  <c r="O470" i="44"/>
  <c r="O469" i="44"/>
  <c r="O468" i="44"/>
  <c r="O467" i="44"/>
  <c r="O466" i="44"/>
  <c r="O465" i="44"/>
  <c r="O464" i="44"/>
  <c r="O463" i="44"/>
  <c r="O462" i="44"/>
  <c r="O461" i="44"/>
  <c r="O460" i="44"/>
  <c r="O459" i="44"/>
  <c r="O458" i="44"/>
  <c r="O457" i="44"/>
  <c r="O456" i="44"/>
  <c r="O455" i="44"/>
  <c r="O454" i="44"/>
  <c r="O453" i="44"/>
  <c r="O452" i="44"/>
  <c r="O451" i="44"/>
  <c r="O450" i="44"/>
  <c r="O449" i="44"/>
  <c r="O448" i="44"/>
  <c r="O447" i="44"/>
  <c r="O446" i="44"/>
  <c r="O445" i="44"/>
  <c r="O444" i="44"/>
  <c r="O443" i="44"/>
  <c r="O442" i="44"/>
  <c r="O441" i="44"/>
  <c r="O440" i="44"/>
  <c r="O439" i="44"/>
  <c r="O438" i="44"/>
  <c r="O437" i="44"/>
  <c r="O436" i="44"/>
  <c r="O435" i="44"/>
  <c r="O434" i="44"/>
  <c r="O433" i="44"/>
  <c r="O432" i="44"/>
  <c r="O431" i="44"/>
  <c r="O430" i="44"/>
  <c r="O429" i="44"/>
  <c r="O428" i="44"/>
  <c r="O427" i="44"/>
  <c r="O426" i="44"/>
  <c r="O425" i="44"/>
  <c r="O424" i="44"/>
  <c r="O423" i="44"/>
  <c r="O422" i="44"/>
  <c r="O421" i="44"/>
  <c r="O420" i="44"/>
  <c r="O419" i="44"/>
  <c r="O418" i="44"/>
  <c r="O417" i="44"/>
  <c r="O416" i="44"/>
  <c r="O415" i="44"/>
  <c r="O414" i="44"/>
  <c r="O413" i="44"/>
  <c r="O412" i="44"/>
  <c r="O411" i="44"/>
  <c r="O410" i="44"/>
  <c r="O409" i="44"/>
  <c r="O408" i="44"/>
  <c r="O407" i="44"/>
  <c r="O406" i="44"/>
  <c r="O405" i="44"/>
  <c r="O404" i="44"/>
  <c r="O403" i="44"/>
  <c r="O402" i="44"/>
  <c r="O401" i="44"/>
  <c r="O400" i="44"/>
  <c r="O399" i="44"/>
  <c r="O398" i="44"/>
  <c r="O397" i="44"/>
  <c r="O396" i="44"/>
  <c r="O395" i="44"/>
  <c r="O394" i="44"/>
  <c r="O393" i="44"/>
  <c r="O392" i="44"/>
  <c r="O391" i="44"/>
  <c r="O390" i="44"/>
  <c r="O389" i="44"/>
  <c r="O388" i="44"/>
  <c r="O387" i="44"/>
  <c r="O386" i="44"/>
  <c r="O385" i="44"/>
  <c r="O384" i="44"/>
  <c r="O383" i="44"/>
  <c r="O382" i="44"/>
  <c r="O381" i="44"/>
  <c r="O380" i="44"/>
  <c r="O379" i="44"/>
  <c r="O378" i="44"/>
  <c r="O377" i="44"/>
  <c r="O376" i="44"/>
  <c r="O375" i="44"/>
  <c r="O374" i="44"/>
  <c r="O373" i="44"/>
  <c r="O372" i="44"/>
  <c r="O371" i="44"/>
  <c r="O370" i="44"/>
  <c r="O369" i="44"/>
  <c r="O368" i="44"/>
  <c r="O367" i="44"/>
  <c r="O366" i="44"/>
  <c r="O365" i="44"/>
  <c r="O364" i="44"/>
  <c r="O363" i="44"/>
  <c r="O362" i="44"/>
  <c r="O361" i="44"/>
  <c r="O360" i="44"/>
  <c r="O359" i="44"/>
  <c r="O358" i="44"/>
  <c r="O357" i="44"/>
  <c r="O356" i="44"/>
  <c r="O355" i="44"/>
  <c r="O354" i="44"/>
  <c r="O353" i="44"/>
  <c r="O352" i="44"/>
  <c r="O351" i="44"/>
  <c r="O350" i="44"/>
  <c r="O349" i="44"/>
  <c r="O348" i="44"/>
  <c r="O347" i="44"/>
  <c r="O346" i="44"/>
  <c r="O345" i="44"/>
  <c r="O344" i="44"/>
  <c r="O343" i="44"/>
  <c r="O342" i="44"/>
  <c r="O341" i="44"/>
  <c r="O340" i="44"/>
  <c r="O339" i="44"/>
  <c r="O338" i="44"/>
  <c r="O337" i="44"/>
  <c r="O336" i="44"/>
  <c r="O335" i="44"/>
  <c r="O334" i="44"/>
  <c r="O333" i="44"/>
  <c r="O332" i="44"/>
  <c r="O331" i="44"/>
  <c r="O330" i="44"/>
  <c r="O329" i="44"/>
  <c r="O328" i="44"/>
  <c r="O327" i="44"/>
  <c r="O326" i="44"/>
  <c r="O325" i="44"/>
  <c r="O324" i="44"/>
  <c r="O323" i="44"/>
  <c r="O322" i="44"/>
  <c r="O321" i="44"/>
  <c r="O320" i="44"/>
  <c r="O319" i="44"/>
  <c r="O318" i="44"/>
  <c r="O317" i="44"/>
  <c r="O316" i="44"/>
  <c r="O315" i="44"/>
  <c r="O314" i="44"/>
  <c r="O313" i="44"/>
  <c r="O312" i="44"/>
  <c r="O311" i="44"/>
  <c r="O310" i="44"/>
  <c r="O309" i="44"/>
  <c r="O308" i="44"/>
  <c r="O307" i="44"/>
  <c r="O306" i="44"/>
  <c r="O305" i="44"/>
  <c r="O304" i="44"/>
  <c r="O303" i="44"/>
  <c r="O302" i="44"/>
  <c r="O301" i="44"/>
  <c r="O300" i="44"/>
  <c r="O299" i="44"/>
  <c r="O298" i="44"/>
  <c r="O297" i="44"/>
  <c r="O296" i="44"/>
  <c r="O295" i="44"/>
  <c r="O294" i="44"/>
  <c r="O293" i="44"/>
  <c r="O292" i="44"/>
  <c r="O291" i="44"/>
  <c r="O290" i="44"/>
  <c r="O289" i="44"/>
  <c r="O288" i="44"/>
  <c r="O287" i="44"/>
  <c r="O286" i="44"/>
  <c r="O285" i="44"/>
  <c r="O284" i="44"/>
  <c r="O283" i="44"/>
  <c r="O282" i="44"/>
  <c r="O281" i="44"/>
  <c r="O280" i="44"/>
  <c r="O279" i="44"/>
  <c r="O278" i="44"/>
  <c r="O277" i="44"/>
  <c r="O276" i="44"/>
  <c r="O275" i="44"/>
  <c r="O274" i="44"/>
  <c r="O273" i="44"/>
  <c r="O272" i="44"/>
  <c r="O271" i="44"/>
  <c r="O270" i="44"/>
  <c r="O269" i="44"/>
  <c r="O268" i="44"/>
  <c r="O267" i="44"/>
  <c r="O266" i="44"/>
  <c r="O265" i="44"/>
  <c r="O264" i="44"/>
  <c r="O263" i="44"/>
  <c r="O262" i="44"/>
  <c r="O261" i="44"/>
  <c r="O260" i="44"/>
  <c r="O259" i="44"/>
  <c r="O258" i="44"/>
  <c r="O257" i="44"/>
  <c r="O256" i="44"/>
  <c r="O255" i="44"/>
  <c r="O254" i="44"/>
  <c r="O253" i="44"/>
  <c r="O252" i="44"/>
  <c r="O251" i="44"/>
  <c r="O250" i="44"/>
  <c r="O249" i="44"/>
  <c r="O248" i="44"/>
  <c r="O247" i="44"/>
  <c r="O246" i="44"/>
  <c r="O245" i="44"/>
  <c r="O244" i="44"/>
  <c r="O243" i="44"/>
  <c r="O242" i="44"/>
  <c r="O241" i="44"/>
  <c r="O240" i="44"/>
  <c r="O239" i="44"/>
  <c r="O238" i="44"/>
  <c r="O237" i="44"/>
  <c r="O236" i="44"/>
  <c r="O235" i="44"/>
  <c r="O234" i="44"/>
  <c r="O233" i="44"/>
  <c r="O232" i="44"/>
  <c r="O231" i="44"/>
  <c r="O230" i="44"/>
  <c r="O229" i="44"/>
  <c r="O228" i="44"/>
  <c r="O227" i="44"/>
  <c r="O226" i="44"/>
  <c r="O225" i="44"/>
  <c r="O224" i="44"/>
  <c r="O223" i="44"/>
  <c r="O222" i="44"/>
  <c r="O221" i="44"/>
  <c r="O220" i="44"/>
  <c r="O219" i="44"/>
  <c r="O218" i="44"/>
  <c r="O217" i="44"/>
  <c r="O216" i="44"/>
  <c r="O215" i="44"/>
  <c r="O214" i="44"/>
  <c r="O213" i="44"/>
  <c r="O212" i="44"/>
  <c r="O211" i="44"/>
  <c r="O210" i="44"/>
  <c r="O209" i="44"/>
  <c r="O208" i="44"/>
  <c r="O207" i="44"/>
  <c r="O206" i="44"/>
  <c r="O205" i="44"/>
  <c r="O204" i="44"/>
  <c r="O203" i="44"/>
  <c r="O202" i="44"/>
  <c r="O201" i="44"/>
  <c r="O200" i="44"/>
  <c r="O199" i="44"/>
  <c r="O198" i="44"/>
  <c r="O197" i="44"/>
  <c r="O196" i="44"/>
  <c r="O195" i="44"/>
  <c r="O194" i="44"/>
  <c r="O193" i="44"/>
  <c r="O192" i="44"/>
  <c r="O191" i="44"/>
  <c r="O190" i="44"/>
  <c r="O189" i="44"/>
  <c r="O188" i="44"/>
  <c r="O187" i="44"/>
  <c r="O186" i="44"/>
  <c r="O185" i="44"/>
  <c r="O184" i="44"/>
  <c r="O183" i="44"/>
  <c r="O182" i="44"/>
  <c r="O181" i="44"/>
  <c r="O180" i="44"/>
  <c r="O179" i="44"/>
  <c r="O178" i="44"/>
  <c r="O177" i="44"/>
  <c r="O176" i="44"/>
  <c r="O175" i="44"/>
  <c r="O174" i="44"/>
  <c r="O173" i="44"/>
  <c r="O172" i="44"/>
  <c r="O171" i="44"/>
  <c r="O170" i="44"/>
  <c r="O169" i="44"/>
  <c r="O168" i="44"/>
  <c r="O167" i="44"/>
  <c r="O166" i="44"/>
  <c r="O165" i="44"/>
  <c r="O164" i="44"/>
  <c r="O163" i="44"/>
  <c r="O162" i="44"/>
  <c r="O161" i="44"/>
  <c r="O160" i="44"/>
  <c r="O159" i="44"/>
  <c r="O158" i="44"/>
  <c r="O157" i="44"/>
  <c r="O156" i="44"/>
  <c r="O155" i="44"/>
  <c r="O154" i="44"/>
  <c r="O153" i="44"/>
  <c r="O152" i="44"/>
  <c r="O151" i="44"/>
  <c r="O150" i="44"/>
  <c r="O149" i="44"/>
  <c r="O148" i="44"/>
  <c r="O147" i="44"/>
  <c r="O146" i="44"/>
  <c r="O145" i="44"/>
  <c r="O144" i="44"/>
  <c r="O143" i="44"/>
  <c r="O142" i="44"/>
  <c r="O141" i="44"/>
  <c r="O140" i="44"/>
  <c r="O139" i="44"/>
  <c r="O138" i="44"/>
  <c r="O137" i="44"/>
  <c r="O136" i="44"/>
  <c r="O135" i="44"/>
  <c r="O134" i="44"/>
  <c r="O133" i="44"/>
  <c r="O132" i="44"/>
  <c r="O131" i="44"/>
  <c r="O130" i="44"/>
  <c r="O129" i="44"/>
  <c r="O128" i="44"/>
  <c r="O127" i="44"/>
  <c r="O126" i="44"/>
  <c r="O125" i="44"/>
  <c r="O124" i="44"/>
  <c r="O123" i="44"/>
  <c r="O122" i="44"/>
  <c r="O121" i="44"/>
  <c r="O120" i="44"/>
  <c r="O119" i="44"/>
  <c r="O118" i="44"/>
  <c r="O117" i="44"/>
  <c r="O116" i="44"/>
  <c r="O115" i="44"/>
  <c r="O114" i="44"/>
  <c r="O113" i="44"/>
  <c r="O112" i="44"/>
  <c r="O111" i="44"/>
  <c r="O110" i="44"/>
  <c r="O109" i="44"/>
  <c r="O108" i="44"/>
  <c r="O107" i="44"/>
  <c r="O106" i="44"/>
  <c r="O105" i="44"/>
  <c r="O104" i="44"/>
  <c r="O103" i="44"/>
  <c r="O102" i="44"/>
  <c r="O101" i="44"/>
  <c r="O100" i="44"/>
  <c r="O99" i="44"/>
  <c r="O98" i="44"/>
  <c r="O97" i="44"/>
  <c r="O96" i="44"/>
  <c r="O95" i="44"/>
  <c r="O94" i="44"/>
  <c r="O93" i="44"/>
  <c r="O92" i="44"/>
  <c r="O91" i="44"/>
  <c r="O90" i="44"/>
  <c r="O89" i="44"/>
  <c r="O88" i="44"/>
  <c r="O87" i="44"/>
  <c r="O86" i="44"/>
  <c r="O85" i="44"/>
  <c r="O84" i="44"/>
  <c r="O83" i="44"/>
  <c r="O82" i="44"/>
  <c r="O81" i="44"/>
  <c r="O80" i="44"/>
  <c r="O79" i="44"/>
  <c r="O78" i="44"/>
  <c r="O77" i="44"/>
  <c r="O76" i="44"/>
  <c r="O75" i="44"/>
  <c r="O74" i="44"/>
  <c r="O73" i="44"/>
  <c r="O72" i="44"/>
  <c r="O71" i="44"/>
  <c r="O70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6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43" i="44"/>
  <c r="O42" i="44"/>
  <c r="O41" i="44"/>
  <c r="O40" i="44"/>
  <c r="O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O26" i="44"/>
  <c r="O25" i="44"/>
  <c r="O24" i="44"/>
  <c r="O23" i="44"/>
  <c r="O22" i="44"/>
  <c r="O21" i="44"/>
  <c r="O20" i="44"/>
  <c r="O19" i="44"/>
  <c r="O18" i="44"/>
  <c r="O17" i="44"/>
  <c r="O16" i="44"/>
  <c r="O15" i="44"/>
  <c r="O513" i="15"/>
  <c r="O512" i="15"/>
  <c r="O511" i="15"/>
  <c r="O510" i="15"/>
  <c r="O509" i="15"/>
  <c r="O508" i="15"/>
  <c r="O507" i="15"/>
  <c r="O506" i="15"/>
  <c r="O505" i="15"/>
  <c r="O504" i="15"/>
  <c r="O503" i="15"/>
  <c r="O502" i="15"/>
  <c r="O501" i="15"/>
  <c r="O500" i="15"/>
  <c r="O499" i="15"/>
  <c r="O498" i="15"/>
  <c r="O497" i="15"/>
  <c r="O496" i="15"/>
  <c r="O495" i="15"/>
  <c r="O494" i="15"/>
  <c r="O493" i="15"/>
  <c r="O492" i="15"/>
  <c r="O491" i="15"/>
  <c r="O490" i="15"/>
  <c r="O489" i="15"/>
  <c r="O488" i="15"/>
  <c r="O487" i="15"/>
  <c r="O486" i="15"/>
  <c r="O485" i="15"/>
  <c r="O484" i="15"/>
  <c r="O483" i="15"/>
  <c r="O482" i="15"/>
  <c r="O481" i="15"/>
  <c r="O480" i="15"/>
  <c r="O479" i="15"/>
  <c r="O478" i="15"/>
  <c r="O477" i="15"/>
  <c r="O476" i="15"/>
  <c r="O475" i="15"/>
  <c r="O474" i="15"/>
  <c r="O473" i="15"/>
  <c r="O472" i="15"/>
  <c r="O471" i="15"/>
  <c r="O470" i="15"/>
  <c r="O469" i="15"/>
  <c r="O468" i="15"/>
  <c r="O467" i="15"/>
  <c r="O466" i="15"/>
  <c r="O465" i="15"/>
  <c r="O464" i="15"/>
  <c r="O463" i="15"/>
  <c r="O462" i="15"/>
  <c r="O461" i="15"/>
  <c r="O460" i="15"/>
  <c r="O459" i="15"/>
  <c r="O458" i="15"/>
  <c r="O457" i="15"/>
  <c r="O456" i="15"/>
  <c r="O455" i="15"/>
  <c r="O454" i="15"/>
  <c r="O453" i="15"/>
  <c r="O452" i="15"/>
  <c r="O451" i="15"/>
  <c r="O450" i="15"/>
  <c r="O449" i="15"/>
  <c r="O448" i="15"/>
  <c r="O447" i="15"/>
  <c r="O446" i="15"/>
  <c r="O445" i="15"/>
  <c r="O444" i="15"/>
  <c r="O443" i="15"/>
  <c r="O442" i="15"/>
  <c r="O441" i="15"/>
  <c r="O440" i="15"/>
  <c r="O439" i="15"/>
  <c r="O438" i="15"/>
  <c r="O437" i="15"/>
  <c r="O436" i="15"/>
  <c r="O435" i="15"/>
  <c r="O434" i="15"/>
  <c r="O433" i="15"/>
  <c r="O432" i="15"/>
  <c r="O431" i="15"/>
  <c r="O430" i="15"/>
  <c r="O429" i="15"/>
  <c r="O428" i="15"/>
  <c r="O427" i="15"/>
  <c r="O426" i="15"/>
  <c r="O425" i="15"/>
  <c r="O424" i="15"/>
  <c r="O423" i="15"/>
  <c r="O422" i="15"/>
  <c r="O421" i="15"/>
  <c r="O420" i="15"/>
  <c r="O419" i="15"/>
  <c r="O418" i="15"/>
  <c r="O417" i="15"/>
  <c r="O416" i="15"/>
  <c r="O415" i="15"/>
  <c r="O414" i="15"/>
  <c r="O413" i="15"/>
  <c r="O412" i="15"/>
  <c r="O411" i="15"/>
  <c r="O410" i="15"/>
  <c r="O409" i="15"/>
  <c r="O408" i="15"/>
  <c r="O407" i="15"/>
  <c r="O406" i="15"/>
  <c r="O405" i="15"/>
  <c r="O404" i="15"/>
  <c r="O403" i="15"/>
  <c r="O402" i="15"/>
  <c r="O401" i="15"/>
  <c r="O400" i="15"/>
  <c r="O399" i="15"/>
  <c r="O398" i="15"/>
  <c r="O397" i="15"/>
  <c r="O396" i="15"/>
  <c r="O395" i="15"/>
  <c r="O394" i="15"/>
  <c r="O393" i="15"/>
  <c r="O392" i="15"/>
  <c r="O391" i="15"/>
  <c r="O390" i="15"/>
  <c r="O389" i="15"/>
  <c r="O388" i="15"/>
  <c r="O387" i="15"/>
  <c r="O386" i="15"/>
  <c r="O385" i="15"/>
  <c r="O384" i="15"/>
  <c r="O383" i="15"/>
  <c r="O382" i="15"/>
  <c r="O381" i="15"/>
  <c r="O380" i="15"/>
  <c r="O379" i="15"/>
  <c r="O378" i="15"/>
  <c r="O377" i="15"/>
  <c r="O376" i="15"/>
  <c r="O375" i="15"/>
  <c r="O374" i="15"/>
  <c r="O373" i="15"/>
  <c r="O372" i="15"/>
  <c r="O371" i="15"/>
  <c r="O370" i="15"/>
  <c r="O369" i="15"/>
  <c r="O368" i="15"/>
  <c r="O367" i="15"/>
  <c r="O366" i="15"/>
  <c r="O365" i="15"/>
  <c r="O364" i="15"/>
  <c r="O363" i="15"/>
  <c r="O362" i="15"/>
  <c r="O361" i="15"/>
  <c r="O360" i="15"/>
  <c r="O359" i="15"/>
  <c r="O358" i="15"/>
  <c r="O357" i="15"/>
  <c r="O356" i="15"/>
  <c r="O355" i="15"/>
  <c r="O354" i="15"/>
  <c r="O353" i="15"/>
  <c r="O352" i="15"/>
  <c r="O351" i="15"/>
  <c r="O350" i="15"/>
  <c r="O349" i="15"/>
  <c r="O348" i="15"/>
  <c r="O347" i="15"/>
  <c r="O346" i="15"/>
  <c r="O345" i="15"/>
  <c r="O344" i="15"/>
  <c r="O343" i="15"/>
  <c r="O342" i="15"/>
  <c r="O341" i="15"/>
  <c r="O340" i="15"/>
  <c r="O339" i="15"/>
  <c r="O338" i="15"/>
  <c r="O337" i="15"/>
  <c r="O336" i="15"/>
  <c r="O335" i="15"/>
  <c r="O334" i="15"/>
  <c r="O333" i="15"/>
  <c r="O332" i="15"/>
  <c r="O331" i="15"/>
  <c r="O330" i="15"/>
  <c r="O329" i="15"/>
  <c r="O328" i="15"/>
  <c r="O327" i="15"/>
  <c r="O326" i="15"/>
  <c r="O325" i="15"/>
  <c r="O324" i="15"/>
  <c r="O323" i="15"/>
  <c r="O322" i="15"/>
  <c r="O321" i="15"/>
  <c r="O320" i="15"/>
  <c r="O319" i="15"/>
  <c r="O318" i="15"/>
  <c r="O317" i="15"/>
  <c r="O316" i="15"/>
  <c r="O315" i="15"/>
  <c r="O314" i="15"/>
  <c r="O313" i="15"/>
  <c r="O312" i="15"/>
  <c r="O311" i="15"/>
  <c r="O310" i="15"/>
  <c r="O309" i="15"/>
  <c r="O308" i="15"/>
  <c r="O307" i="15"/>
  <c r="O306" i="15"/>
  <c r="O305" i="15"/>
  <c r="O304" i="15"/>
  <c r="O303" i="15"/>
  <c r="O302" i="15"/>
  <c r="O301" i="15"/>
  <c r="O300" i="15"/>
  <c r="O299" i="15"/>
  <c r="O298" i="15"/>
  <c r="O297" i="15"/>
  <c r="O296" i="15"/>
  <c r="O295" i="15"/>
  <c r="O294" i="15"/>
  <c r="O293" i="15"/>
  <c r="O292" i="15"/>
  <c r="O291" i="15"/>
  <c r="O290" i="15"/>
  <c r="O289" i="15"/>
  <c r="O288" i="15"/>
  <c r="O287" i="15"/>
  <c r="O286" i="15"/>
  <c r="O285" i="15"/>
  <c r="O284" i="15"/>
  <c r="O283" i="15"/>
  <c r="O282" i="15"/>
  <c r="O281" i="15"/>
  <c r="O280" i="15"/>
  <c r="O279" i="15"/>
  <c r="O278" i="15"/>
  <c r="O277" i="15"/>
  <c r="O276" i="15"/>
  <c r="O275" i="15"/>
  <c r="O274" i="15"/>
  <c r="O273" i="15"/>
  <c r="O272" i="15"/>
  <c r="O271" i="15"/>
  <c r="O270" i="15"/>
  <c r="O269" i="15"/>
  <c r="O268" i="15"/>
  <c r="O267" i="15"/>
  <c r="O266" i="15"/>
  <c r="O265" i="15"/>
  <c r="O264" i="15"/>
  <c r="O263" i="15"/>
  <c r="O262" i="15"/>
  <c r="O261" i="15"/>
  <c r="O260" i="15"/>
  <c r="O259" i="15"/>
  <c r="O258" i="15"/>
  <c r="O257" i="15"/>
  <c r="O256" i="15"/>
  <c r="O255" i="15"/>
  <c r="O254" i="15"/>
  <c r="O253" i="15"/>
  <c r="O252" i="15"/>
  <c r="O251" i="15"/>
  <c r="O250" i="15"/>
  <c r="O249" i="15"/>
  <c r="O248" i="15"/>
  <c r="O247" i="15"/>
  <c r="O246" i="15"/>
  <c r="O245" i="15"/>
  <c r="O244" i="15"/>
  <c r="O243" i="15"/>
  <c r="O242" i="15"/>
  <c r="O241" i="15"/>
  <c r="O240" i="15"/>
  <c r="O239" i="15"/>
  <c r="O238" i="15"/>
  <c r="O237" i="15"/>
  <c r="O236" i="15"/>
  <c r="O235" i="15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513" i="43"/>
  <c r="O512" i="43"/>
  <c r="O511" i="43"/>
  <c r="O510" i="43"/>
  <c r="O509" i="43"/>
  <c r="O508" i="43"/>
  <c r="O507" i="43"/>
  <c r="O506" i="43"/>
  <c r="O505" i="43"/>
  <c r="O504" i="43"/>
  <c r="O503" i="43"/>
  <c r="O502" i="43"/>
  <c r="O501" i="43"/>
  <c r="O500" i="43"/>
  <c r="O499" i="43"/>
  <c r="O498" i="43"/>
  <c r="O497" i="43"/>
  <c r="O496" i="43"/>
  <c r="O495" i="43"/>
  <c r="O494" i="43"/>
  <c r="O493" i="43"/>
  <c r="O492" i="43"/>
  <c r="O491" i="43"/>
  <c r="O490" i="43"/>
  <c r="O489" i="43"/>
  <c r="O488" i="43"/>
  <c r="O487" i="43"/>
  <c r="O486" i="43"/>
  <c r="O485" i="43"/>
  <c r="O484" i="43"/>
  <c r="O483" i="43"/>
  <c r="O482" i="43"/>
  <c r="O481" i="43"/>
  <c r="O480" i="43"/>
  <c r="O479" i="43"/>
  <c r="O478" i="43"/>
  <c r="O477" i="43"/>
  <c r="O476" i="43"/>
  <c r="O475" i="43"/>
  <c r="O474" i="43"/>
  <c r="O473" i="43"/>
  <c r="O472" i="43"/>
  <c r="O471" i="43"/>
  <c r="O470" i="43"/>
  <c r="O469" i="43"/>
  <c r="O468" i="43"/>
  <c r="O467" i="43"/>
  <c r="O466" i="43"/>
  <c r="O465" i="43"/>
  <c r="O464" i="43"/>
  <c r="O463" i="43"/>
  <c r="O462" i="43"/>
  <c r="O461" i="43"/>
  <c r="O460" i="43"/>
  <c r="O459" i="43"/>
  <c r="O458" i="43"/>
  <c r="O457" i="43"/>
  <c r="O456" i="43"/>
  <c r="O455" i="43"/>
  <c r="O454" i="43"/>
  <c r="O453" i="43"/>
  <c r="O452" i="43"/>
  <c r="O451" i="43"/>
  <c r="O450" i="43"/>
  <c r="O449" i="43"/>
  <c r="O448" i="43"/>
  <c r="O447" i="43"/>
  <c r="O446" i="43"/>
  <c r="O445" i="43"/>
  <c r="O444" i="43"/>
  <c r="O443" i="43"/>
  <c r="O442" i="43"/>
  <c r="O441" i="43"/>
  <c r="O440" i="43"/>
  <c r="O439" i="43"/>
  <c r="O438" i="43"/>
  <c r="O437" i="43"/>
  <c r="O436" i="43"/>
  <c r="O435" i="43"/>
  <c r="O434" i="43"/>
  <c r="O433" i="43"/>
  <c r="O432" i="43"/>
  <c r="O431" i="43"/>
  <c r="O430" i="43"/>
  <c r="O429" i="43"/>
  <c r="O428" i="43"/>
  <c r="O427" i="43"/>
  <c r="O426" i="43"/>
  <c r="O425" i="43"/>
  <c r="O424" i="43"/>
  <c r="O423" i="43"/>
  <c r="O422" i="43"/>
  <c r="O421" i="43"/>
  <c r="O420" i="43"/>
  <c r="O419" i="43"/>
  <c r="O418" i="43"/>
  <c r="O417" i="43"/>
  <c r="O416" i="43"/>
  <c r="O415" i="43"/>
  <c r="O414" i="43"/>
  <c r="O413" i="43"/>
  <c r="O412" i="43"/>
  <c r="O411" i="43"/>
  <c r="O410" i="43"/>
  <c r="O409" i="43"/>
  <c r="O408" i="43"/>
  <c r="O407" i="43"/>
  <c r="O406" i="43"/>
  <c r="O405" i="43"/>
  <c r="O404" i="43"/>
  <c r="O403" i="43"/>
  <c r="O402" i="43"/>
  <c r="O401" i="43"/>
  <c r="O400" i="43"/>
  <c r="O399" i="43"/>
  <c r="O398" i="43"/>
  <c r="O397" i="43"/>
  <c r="O396" i="43"/>
  <c r="O395" i="43"/>
  <c r="O394" i="43"/>
  <c r="O393" i="43"/>
  <c r="O392" i="43"/>
  <c r="O391" i="43"/>
  <c r="O390" i="43"/>
  <c r="O389" i="43"/>
  <c r="O388" i="43"/>
  <c r="O387" i="43"/>
  <c r="O386" i="43"/>
  <c r="O385" i="43"/>
  <c r="O384" i="43"/>
  <c r="O383" i="43"/>
  <c r="O382" i="43"/>
  <c r="O381" i="43"/>
  <c r="O380" i="43"/>
  <c r="O379" i="43"/>
  <c r="O378" i="43"/>
  <c r="O377" i="43"/>
  <c r="O376" i="43"/>
  <c r="O375" i="43"/>
  <c r="O374" i="43"/>
  <c r="O373" i="43"/>
  <c r="O372" i="43"/>
  <c r="O371" i="43"/>
  <c r="O370" i="43"/>
  <c r="O369" i="43"/>
  <c r="O368" i="43"/>
  <c r="O367" i="43"/>
  <c r="O366" i="43"/>
  <c r="O365" i="43"/>
  <c r="O364" i="43"/>
  <c r="O363" i="43"/>
  <c r="O362" i="43"/>
  <c r="O361" i="43"/>
  <c r="O360" i="43"/>
  <c r="O359" i="43"/>
  <c r="O358" i="43"/>
  <c r="O357" i="43"/>
  <c r="O356" i="43"/>
  <c r="O355" i="43"/>
  <c r="O354" i="43"/>
  <c r="O353" i="43"/>
  <c r="O352" i="43"/>
  <c r="O351" i="43"/>
  <c r="O350" i="43"/>
  <c r="O349" i="43"/>
  <c r="O348" i="43"/>
  <c r="O347" i="43"/>
  <c r="O346" i="43"/>
  <c r="O345" i="43"/>
  <c r="O344" i="43"/>
  <c r="O343" i="43"/>
  <c r="O342" i="43"/>
  <c r="O341" i="43"/>
  <c r="O340" i="43"/>
  <c r="O339" i="43"/>
  <c r="O338" i="43"/>
  <c r="O337" i="43"/>
  <c r="O336" i="43"/>
  <c r="O335" i="43"/>
  <c r="O334" i="43"/>
  <c r="O333" i="43"/>
  <c r="O332" i="43"/>
  <c r="O331" i="43"/>
  <c r="O330" i="43"/>
  <c r="O329" i="43"/>
  <c r="O328" i="43"/>
  <c r="O327" i="43"/>
  <c r="O326" i="43"/>
  <c r="O325" i="43"/>
  <c r="O324" i="43"/>
  <c r="O323" i="43"/>
  <c r="O322" i="43"/>
  <c r="O321" i="43"/>
  <c r="O320" i="43"/>
  <c r="O319" i="43"/>
  <c r="O318" i="43"/>
  <c r="O317" i="43"/>
  <c r="O316" i="43"/>
  <c r="O315" i="43"/>
  <c r="O314" i="43"/>
  <c r="O313" i="43"/>
  <c r="O312" i="43"/>
  <c r="O311" i="43"/>
  <c r="O310" i="43"/>
  <c r="O309" i="43"/>
  <c r="O308" i="43"/>
  <c r="O307" i="43"/>
  <c r="O306" i="43"/>
  <c r="O305" i="43"/>
  <c r="O304" i="43"/>
  <c r="O303" i="43"/>
  <c r="O302" i="43"/>
  <c r="O301" i="43"/>
  <c r="O300" i="43"/>
  <c r="O299" i="43"/>
  <c r="O298" i="43"/>
  <c r="O297" i="43"/>
  <c r="O296" i="43"/>
  <c r="O295" i="43"/>
  <c r="O294" i="43"/>
  <c r="O293" i="43"/>
  <c r="O292" i="43"/>
  <c r="O291" i="43"/>
  <c r="O290" i="43"/>
  <c r="O289" i="43"/>
  <c r="O288" i="43"/>
  <c r="O287" i="43"/>
  <c r="O286" i="43"/>
  <c r="O285" i="43"/>
  <c r="O284" i="43"/>
  <c r="O283" i="43"/>
  <c r="O282" i="43"/>
  <c r="O281" i="43"/>
  <c r="O280" i="43"/>
  <c r="O279" i="43"/>
  <c r="O278" i="43"/>
  <c r="O277" i="43"/>
  <c r="O276" i="43"/>
  <c r="O275" i="43"/>
  <c r="O274" i="43"/>
  <c r="O273" i="43"/>
  <c r="O272" i="43"/>
  <c r="O271" i="43"/>
  <c r="O270" i="43"/>
  <c r="O269" i="43"/>
  <c r="O268" i="43"/>
  <c r="O267" i="43"/>
  <c r="O266" i="43"/>
  <c r="O265" i="43"/>
  <c r="O264" i="43"/>
  <c r="O263" i="43"/>
  <c r="O262" i="43"/>
  <c r="O261" i="43"/>
  <c r="O260" i="43"/>
  <c r="O259" i="43"/>
  <c r="O258" i="43"/>
  <c r="O257" i="43"/>
  <c r="O256" i="43"/>
  <c r="O255" i="43"/>
  <c r="O254" i="43"/>
  <c r="O253" i="43"/>
  <c r="O252" i="43"/>
  <c r="O251" i="43"/>
  <c r="O250" i="43"/>
  <c r="O249" i="43"/>
  <c r="O248" i="43"/>
  <c r="O247" i="43"/>
  <c r="O246" i="43"/>
  <c r="O245" i="43"/>
  <c r="O244" i="43"/>
  <c r="O243" i="43"/>
  <c r="O242" i="43"/>
  <c r="O241" i="43"/>
  <c r="O240" i="43"/>
  <c r="O239" i="43"/>
  <c r="O238" i="43"/>
  <c r="O237" i="43"/>
  <c r="O236" i="43"/>
  <c r="O235" i="43"/>
  <c r="O234" i="43"/>
  <c r="O233" i="43"/>
  <c r="O232" i="43"/>
  <c r="O231" i="43"/>
  <c r="O230" i="43"/>
  <c r="O229" i="43"/>
  <c r="O228" i="43"/>
  <c r="O227" i="43"/>
  <c r="O226" i="43"/>
  <c r="O225" i="43"/>
  <c r="O224" i="43"/>
  <c r="O223" i="43"/>
  <c r="O222" i="43"/>
  <c r="O221" i="43"/>
  <c r="O220" i="43"/>
  <c r="O219" i="43"/>
  <c r="O218" i="43"/>
  <c r="O217" i="43"/>
  <c r="O216" i="43"/>
  <c r="O215" i="43"/>
  <c r="O214" i="43"/>
  <c r="O213" i="43"/>
  <c r="O212" i="43"/>
  <c r="O211" i="43"/>
  <c r="O210" i="43"/>
  <c r="O209" i="43"/>
  <c r="O208" i="43"/>
  <c r="O207" i="43"/>
  <c r="O206" i="43"/>
  <c r="O205" i="43"/>
  <c r="O204" i="43"/>
  <c r="O203" i="43"/>
  <c r="O202" i="43"/>
  <c r="O201" i="43"/>
  <c r="O200" i="43"/>
  <c r="O199" i="43"/>
  <c r="O198" i="43"/>
  <c r="O197" i="43"/>
  <c r="O196" i="43"/>
  <c r="O195" i="43"/>
  <c r="O194" i="43"/>
  <c r="O193" i="43"/>
  <c r="O192" i="43"/>
  <c r="O191" i="43"/>
  <c r="O190" i="43"/>
  <c r="O189" i="43"/>
  <c r="O188" i="43"/>
  <c r="O187" i="43"/>
  <c r="O186" i="43"/>
  <c r="O185" i="43"/>
  <c r="O184" i="43"/>
  <c r="O183" i="43"/>
  <c r="O182" i="43"/>
  <c r="O181" i="43"/>
  <c r="O180" i="43"/>
  <c r="O179" i="43"/>
  <c r="O178" i="43"/>
  <c r="O177" i="43"/>
  <c r="O176" i="43"/>
  <c r="O175" i="43"/>
  <c r="O174" i="43"/>
  <c r="O173" i="43"/>
  <c r="O172" i="43"/>
  <c r="O171" i="43"/>
  <c r="O170" i="43"/>
  <c r="O169" i="43"/>
  <c r="O168" i="43"/>
  <c r="O167" i="43"/>
  <c r="O166" i="43"/>
  <c r="O165" i="43"/>
  <c r="O164" i="43"/>
  <c r="O163" i="43"/>
  <c r="O162" i="43"/>
  <c r="O161" i="43"/>
  <c r="O160" i="43"/>
  <c r="O159" i="43"/>
  <c r="O158" i="43"/>
  <c r="O157" i="43"/>
  <c r="O156" i="43"/>
  <c r="O155" i="43"/>
  <c r="O154" i="43"/>
  <c r="O153" i="43"/>
  <c r="O152" i="43"/>
  <c r="O151" i="43"/>
  <c r="O150" i="43"/>
  <c r="O149" i="43"/>
  <c r="O148" i="43"/>
  <c r="O147" i="43"/>
  <c r="O146" i="43"/>
  <c r="O145" i="43"/>
  <c r="O144" i="43"/>
  <c r="O143" i="43"/>
  <c r="O142" i="43"/>
  <c r="O141" i="43"/>
  <c r="O140" i="43"/>
  <c r="O139" i="43"/>
  <c r="O138" i="43"/>
  <c r="O137" i="43"/>
  <c r="O136" i="43"/>
  <c r="O135" i="43"/>
  <c r="O134" i="43"/>
  <c r="O133" i="43"/>
  <c r="O132" i="43"/>
  <c r="O131" i="43"/>
  <c r="O130" i="43"/>
  <c r="O129" i="43"/>
  <c r="O128" i="43"/>
  <c r="O127" i="43"/>
  <c r="O126" i="43"/>
  <c r="O125" i="43"/>
  <c r="O124" i="43"/>
  <c r="O123" i="43"/>
  <c r="O122" i="43"/>
  <c r="O121" i="43"/>
  <c r="O120" i="43"/>
  <c r="O119" i="43"/>
  <c r="O118" i="43"/>
  <c r="O117" i="43"/>
  <c r="O116" i="43"/>
  <c r="O115" i="43"/>
  <c r="O114" i="43"/>
  <c r="O113" i="43"/>
  <c r="O112" i="43"/>
  <c r="O111" i="43"/>
  <c r="O110" i="43"/>
  <c r="O109" i="43"/>
  <c r="O108" i="43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513" i="16"/>
  <c r="O512" i="16"/>
  <c r="O511" i="16"/>
  <c r="O510" i="16"/>
  <c r="O509" i="16"/>
  <c r="O508" i="16"/>
  <c r="O507" i="16"/>
  <c r="O506" i="16"/>
  <c r="O505" i="16"/>
  <c r="O504" i="16"/>
  <c r="O503" i="16"/>
  <c r="O502" i="16"/>
  <c r="O501" i="16"/>
  <c r="O500" i="16"/>
  <c r="O499" i="16"/>
  <c r="O498" i="16"/>
  <c r="O497" i="16"/>
  <c r="O496" i="16"/>
  <c r="O495" i="16"/>
  <c r="O494" i="16"/>
  <c r="O493" i="16"/>
  <c r="O492" i="16"/>
  <c r="O491" i="16"/>
  <c r="O490" i="16"/>
  <c r="O489" i="16"/>
  <c r="O488" i="16"/>
  <c r="O487" i="16"/>
  <c r="O486" i="16"/>
  <c r="O485" i="16"/>
  <c r="O484" i="16"/>
  <c r="O483" i="16"/>
  <c r="O482" i="16"/>
  <c r="O481" i="16"/>
  <c r="O480" i="16"/>
  <c r="O479" i="16"/>
  <c r="O478" i="16"/>
  <c r="O477" i="16"/>
  <c r="O476" i="16"/>
  <c r="O475" i="16"/>
  <c r="O474" i="16"/>
  <c r="O473" i="16"/>
  <c r="O472" i="16"/>
  <c r="O471" i="16"/>
  <c r="O470" i="16"/>
  <c r="O469" i="16"/>
  <c r="O468" i="16"/>
  <c r="O467" i="16"/>
  <c r="O466" i="16"/>
  <c r="O465" i="16"/>
  <c r="O464" i="16"/>
  <c r="O463" i="16"/>
  <c r="O462" i="16"/>
  <c r="O461" i="16"/>
  <c r="O460" i="16"/>
  <c r="O459" i="16"/>
  <c r="O458" i="16"/>
  <c r="O457" i="16"/>
  <c r="O456" i="16"/>
  <c r="O455" i="16"/>
  <c r="O454" i="16"/>
  <c r="O453" i="16"/>
  <c r="O452" i="16"/>
  <c r="O451" i="16"/>
  <c r="O450" i="16"/>
  <c r="O449" i="16"/>
  <c r="O448" i="16"/>
  <c r="O447" i="16"/>
  <c r="O446" i="16"/>
  <c r="O445" i="16"/>
  <c r="O444" i="16"/>
  <c r="O443" i="16"/>
  <c r="O442" i="16"/>
  <c r="O441" i="16"/>
  <c r="O440" i="16"/>
  <c r="O439" i="16"/>
  <c r="O438" i="16"/>
  <c r="O437" i="16"/>
  <c r="O436" i="16"/>
  <c r="O435" i="16"/>
  <c r="O434" i="16"/>
  <c r="O433" i="16"/>
  <c r="O432" i="16"/>
  <c r="O431" i="16"/>
  <c r="O430" i="16"/>
  <c r="O429" i="16"/>
  <c r="O428" i="16"/>
  <c r="O427" i="16"/>
  <c r="O426" i="16"/>
  <c r="O425" i="16"/>
  <c r="O424" i="16"/>
  <c r="O423" i="16"/>
  <c r="O422" i="16"/>
  <c r="O421" i="16"/>
  <c r="O420" i="16"/>
  <c r="O419" i="16"/>
  <c r="O418" i="16"/>
  <c r="O417" i="16"/>
  <c r="O416" i="16"/>
  <c r="O415" i="16"/>
  <c r="O414" i="16"/>
  <c r="O413" i="16"/>
  <c r="O412" i="16"/>
  <c r="O411" i="16"/>
  <c r="O410" i="16"/>
  <c r="O409" i="16"/>
  <c r="O408" i="16"/>
  <c r="O407" i="16"/>
  <c r="O406" i="16"/>
  <c r="O405" i="16"/>
  <c r="O404" i="16"/>
  <c r="O403" i="16"/>
  <c r="O402" i="16"/>
  <c r="O401" i="16"/>
  <c r="O400" i="16"/>
  <c r="O399" i="16"/>
  <c r="O398" i="16"/>
  <c r="O397" i="16"/>
  <c r="O396" i="16"/>
  <c r="O395" i="16"/>
  <c r="O394" i="16"/>
  <c r="O393" i="16"/>
  <c r="O392" i="16"/>
  <c r="O391" i="16"/>
  <c r="O390" i="16"/>
  <c r="O389" i="16"/>
  <c r="O388" i="16"/>
  <c r="O387" i="16"/>
  <c r="O386" i="16"/>
  <c r="O385" i="16"/>
  <c r="O384" i="16"/>
  <c r="O383" i="16"/>
  <c r="O382" i="16"/>
  <c r="O381" i="16"/>
  <c r="O380" i="16"/>
  <c r="O379" i="16"/>
  <c r="O378" i="16"/>
  <c r="O377" i="16"/>
  <c r="O376" i="16"/>
  <c r="O375" i="16"/>
  <c r="O374" i="16"/>
  <c r="O373" i="16"/>
  <c r="O372" i="16"/>
  <c r="O371" i="16"/>
  <c r="O370" i="16"/>
  <c r="O369" i="16"/>
  <c r="O368" i="16"/>
  <c r="O367" i="16"/>
  <c r="O366" i="16"/>
  <c r="O365" i="16"/>
  <c r="O364" i="16"/>
  <c r="O363" i="16"/>
  <c r="O362" i="16"/>
  <c r="O361" i="16"/>
  <c r="O360" i="16"/>
  <c r="O359" i="16"/>
  <c r="O358" i="16"/>
  <c r="O357" i="16"/>
  <c r="O356" i="16"/>
  <c r="O355" i="16"/>
  <c r="O354" i="16"/>
  <c r="O353" i="16"/>
  <c r="O352" i="16"/>
  <c r="O351" i="16"/>
  <c r="O350" i="16"/>
  <c r="O349" i="16"/>
  <c r="O348" i="16"/>
  <c r="O347" i="16"/>
  <c r="O346" i="16"/>
  <c r="O345" i="16"/>
  <c r="O344" i="16"/>
  <c r="O343" i="16"/>
  <c r="O342" i="16"/>
  <c r="O341" i="16"/>
  <c r="O340" i="16"/>
  <c r="O339" i="16"/>
  <c r="O338" i="16"/>
  <c r="O337" i="16"/>
  <c r="O336" i="16"/>
  <c r="O335" i="16"/>
  <c r="O334" i="16"/>
  <c r="O333" i="16"/>
  <c r="O332" i="16"/>
  <c r="O331" i="16"/>
  <c r="O330" i="16"/>
  <c r="O329" i="16"/>
  <c r="O328" i="16"/>
  <c r="O327" i="16"/>
  <c r="O326" i="16"/>
  <c r="O325" i="16"/>
  <c r="O324" i="16"/>
  <c r="O323" i="16"/>
  <c r="O322" i="16"/>
  <c r="O321" i="16"/>
  <c r="O320" i="16"/>
  <c r="O319" i="16"/>
  <c r="O318" i="16"/>
  <c r="O317" i="16"/>
  <c r="O316" i="16"/>
  <c r="O315" i="16"/>
  <c r="O314" i="16"/>
  <c r="O313" i="16"/>
  <c r="O312" i="16"/>
  <c r="O311" i="16"/>
  <c r="O310" i="16"/>
  <c r="O309" i="16"/>
  <c r="O308" i="16"/>
  <c r="O307" i="16"/>
  <c r="O306" i="16"/>
  <c r="O305" i="16"/>
  <c r="O304" i="16"/>
  <c r="O303" i="16"/>
  <c r="O302" i="16"/>
  <c r="O301" i="16"/>
  <c r="O300" i="16"/>
  <c r="O299" i="16"/>
  <c r="O298" i="16"/>
  <c r="O297" i="16"/>
  <c r="O296" i="16"/>
  <c r="O295" i="16"/>
  <c r="O294" i="16"/>
  <c r="O293" i="16"/>
  <c r="O292" i="16"/>
  <c r="O291" i="16"/>
  <c r="O290" i="16"/>
  <c r="O289" i="16"/>
  <c r="O288" i="16"/>
  <c r="O287" i="16"/>
  <c r="O286" i="16"/>
  <c r="O285" i="16"/>
  <c r="O284" i="16"/>
  <c r="O283" i="16"/>
  <c r="O282" i="16"/>
  <c r="O281" i="16"/>
  <c r="O280" i="16"/>
  <c r="O279" i="16"/>
  <c r="O278" i="16"/>
  <c r="O277" i="16"/>
  <c r="O276" i="16"/>
  <c r="O275" i="16"/>
  <c r="O274" i="16"/>
  <c r="O273" i="16"/>
  <c r="O272" i="16"/>
  <c r="O271" i="16"/>
  <c r="O270" i="16"/>
  <c r="O269" i="16"/>
  <c r="O268" i="16"/>
  <c r="O267" i="16"/>
  <c r="O266" i="16"/>
  <c r="O265" i="16"/>
  <c r="O264" i="16"/>
  <c r="O263" i="16"/>
  <c r="O262" i="16"/>
  <c r="O261" i="16"/>
  <c r="O260" i="16"/>
  <c r="O259" i="16"/>
  <c r="O258" i="16"/>
  <c r="O257" i="16"/>
  <c r="O256" i="16"/>
  <c r="O255" i="16"/>
  <c r="O254" i="16"/>
  <c r="O253" i="16"/>
  <c r="O252" i="16"/>
  <c r="O251" i="16"/>
  <c r="O250" i="16"/>
  <c r="O249" i="16"/>
  <c r="O248" i="16"/>
  <c r="O247" i="16"/>
  <c r="O246" i="16"/>
  <c r="O245" i="16"/>
  <c r="O244" i="16"/>
  <c r="O243" i="16"/>
  <c r="O242" i="16"/>
  <c r="O241" i="16"/>
  <c r="O240" i="16"/>
  <c r="O239" i="16"/>
  <c r="O238" i="16"/>
  <c r="O237" i="16"/>
  <c r="O236" i="16"/>
  <c r="O235" i="16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513" i="42"/>
  <c r="O512" i="42"/>
  <c r="O511" i="42"/>
  <c r="O510" i="42"/>
  <c r="O509" i="42"/>
  <c r="O508" i="42"/>
  <c r="O507" i="42"/>
  <c r="O506" i="42"/>
  <c r="O505" i="42"/>
  <c r="O504" i="42"/>
  <c r="O503" i="42"/>
  <c r="O502" i="42"/>
  <c r="O501" i="42"/>
  <c r="O500" i="42"/>
  <c r="O499" i="42"/>
  <c r="O498" i="42"/>
  <c r="O497" i="42"/>
  <c r="O496" i="42"/>
  <c r="O495" i="42"/>
  <c r="O494" i="42"/>
  <c r="O493" i="42"/>
  <c r="O492" i="42"/>
  <c r="O491" i="42"/>
  <c r="O490" i="42"/>
  <c r="O489" i="42"/>
  <c r="O488" i="42"/>
  <c r="O487" i="42"/>
  <c r="O486" i="42"/>
  <c r="O485" i="42"/>
  <c r="O484" i="42"/>
  <c r="O483" i="42"/>
  <c r="O482" i="42"/>
  <c r="O481" i="42"/>
  <c r="O480" i="42"/>
  <c r="O479" i="42"/>
  <c r="O478" i="42"/>
  <c r="O477" i="42"/>
  <c r="O476" i="42"/>
  <c r="O475" i="42"/>
  <c r="O474" i="42"/>
  <c r="O473" i="42"/>
  <c r="O472" i="42"/>
  <c r="O471" i="42"/>
  <c r="O470" i="42"/>
  <c r="O469" i="42"/>
  <c r="O468" i="42"/>
  <c r="O467" i="42"/>
  <c r="O466" i="42"/>
  <c r="O465" i="42"/>
  <c r="O464" i="42"/>
  <c r="O463" i="42"/>
  <c r="O462" i="42"/>
  <c r="O461" i="42"/>
  <c r="O460" i="42"/>
  <c r="O459" i="42"/>
  <c r="O458" i="42"/>
  <c r="O457" i="42"/>
  <c r="O456" i="42"/>
  <c r="O455" i="42"/>
  <c r="O454" i="42"/>
  <c r="O453" i="42"/>
  <c r="O452" i="42"/>
  <c r="O451" i="42"/>
  <c r="O450" i="42"/>
  <c r="O449" i="42"/>
  <c r="O448" i="42"/>
  <c r="O447" i="42"/>
  <c r="O446" i="42"/>
  <c r="O445" i="42"/>
  <c r="O444" i="42"/>
  <c r="O443" i="42"/>
  <c r="O442" i="42"/>
  <c r="O441" i="42"/>
  <c r="O440" i="42"/>
  <c r="O439" i="42"/>
  <c r="O438" i="42"/>
  <c r="O437" i="42"/>
  <c r="O436" i="42"/>
  <c r="O435" i="42"/>
  <c r="O434" i="42"/>
  <c r="O433" i="42"/>
  <c r="O432" i="42"/>
  <c r="O431" i="42"/>
  <c r="O430" i="42"/>
  <c r="O429" i="42"/>
  <c r="O428" i="42"/>
  <c r="O427" i="42"/>
  <c r="O426" i="42"/>
  <c r="O425" i="42"/>
  <c r="O424" i="42"/>
  <c r="O423" i="42"/>
  <c r="O422" i="42"/>
  <c r="O421" i="42"/>
  <c r="O420" i="42"/>
  <c r="O419" i="42"/>
  <c r="O418" i="42"/>
  <c r="O417" i="42"/>
  <c r="O416" i="42"/>
  <c r="O415" i="42"/>
  <c r="O414" i="42"/>
  <c r="O413" i="42"/>
  <c r="O412" i="42"/>
  <c r="O411" i="42"/>
  <c r="O410" i="42"/>
  <c r="O409" i="42"/>
  <c r="O408" i="42"/>
  <c r="O407" i="42"/>
  <c r="O406" i="42"/>
  <c r="O405" i="42"/>
  <c r="O404" i="42"/>
  <c r="O403" i="42"/>
  <c r="O402" i="42"/>
  <c r="O401" i="42"/>
  <c r="O400" i="42"/>
  <c r="O399" i="42"/>
  <c r="O398" i="42"/>
  <c r="O397" i="42"/>
  <c r="O396" i="42"/>
  <c r="O395" i="42"/>
  <c r="O394" i="42"/>
  <c r="O393" i="42"/>
  <c r="O392" i="42"/>
  <c r="O391" i="42"/>
  <c r="O390" i="42"/>
  <c r="O389" i="42"/>
  <c r="O388" i="42"/>
  <c r="O387" i="42"/>
  <c r="O386" i="42"/>
  <c r="O385" i="42"/>
  <c r="O384" i="42"/>
  <c r="O383" i="42"/>
  <c r="O382" i="42"/>
  <c r="O381" i="42"/>
  <c r="O380" i="42"/>
  <c r="O379" i="42"/>
  <c r="O378" i="42"/>
  <c r="O377" i="42"/>
  <c r="O376" i="42"/>
  <c r="O375" i="42"/>
  <c r="O374" i="42"/>
  <c r="O373" i="42"/>
  <c r="O372" i="42"/>
  <c r="O371" i="42"/>
  <c r="O370" i="42"/>
  <c r="O369" i="42"/>
  <c r="O368" i="42"/>
  <c r="O367" i="42"/>
  <c r="O366" i="42"/>
  <c r="O365" i="42"/>
  <c r="O364" i="42"/>
  <c r="O363" i="42"/>
  <c r="O362" i="42"/>
  <c r="O361" i="42"/>
  <c r="O360" i="42"/>
  <c r="O359" i="42"/>
  <c r="O358" i="42"/>
  <c r="O357" i="42"/>
  <c r="O356" i="42"/>
  <c r="O355" i="42"/>
  <c r="O354" i="42"/>
  <c r="O353" i="42"/>
  <c r="O352" i="42"/>
  <c r="O351" i="42"/>
  <c r="O350" i="42"/>
  <c r="O349" i="42"/>
  <c r="O348" i="42"/>
  <c r="O347" i="42"/>
  <c r="O346" i="42"/>
  <c r="O345" i="42"/>
  <c r="O344" i="42"/>
  <c r="O343" i="42"/>
  <c r="O342" i="42"/>
  <c r="O341" i="42"/>
  <c r="O340" i="42"/>
  <c r="O339" i="42"/>
  <c r="O338" i="42"/>
  <c r="O337" i="42"/>
  <c r="O336" i="42"/>
  <c r="O335" i="42"/>
  <c r="O334" i="42"/>
  <c r="O333" i="42"/>
  <c r="O332" i="42"/>
  <c r="O331" i="42"/>
  <c r="O330" i="42"/>
  <c r="O329" i="42"/>
  <c r="O328" i="42"/>
  <c r="O327" i="42"/>
  <c r="O326" i="42"/>
  <c r="O325" i="42"/>
  <c r="O324" i="42"/>
  <c r="O323" i="42"/>
  <c r="O322" i="42"/>
  <c r="O321" i="42"/>
  <c r="O320" i="42"/>
  <c r="O319" i="42"/>
  <c r="O318" i="42"/>
  <c r="O317" i="42"/>
  <c r="O316" i="42"/>
  <c r="O315" i="42"/>
  <c r="O314" i="42"/>
  <c r="O313" i="42"/>
  <c r="O312" i="42"/>
  <c r="O311" i="42"/>
  <c r="O310" i="42"/>
  <c r="O309" i="42"/>
  <c r="O308" i="42"/>
  <c r="O307" i="42"/>
  <c r="O306" i="42"/>
  <c r="O305" i="42"/>
  <c r="O304" i="42"/>
  <c r="O303" i="42"/>
  <c r="O302" i="42"/>
  <c r="O301" i="42"/>
  <c r="O300" i="42"/>
  <c r="O299" i="42"/>
  <c r="O298" i="42"/>
  <c r="O297" i="42"/>
  <c r="O296" i="42"/>
  <c r="O295" i="42"/>
  <c r="O294" i="42"/>
  <c r="O293" i="42"/>
  <c r="O292" i="42"/>
  <c r="O291" i="42"/>
  <c r="O290" i="42"/>
  <c r="O289" i="42"/>
  <c r="O288" i="42"/>
  <c r="O287" i="42"/>
  <c r="O286" i="42"/>
  <c r="O285" i="42"/>
  <c r="O284" i="42"/>
  <c r="O283" i="42"/>
  <c r="O282" i="42"/>
  <c r="O281" i="42"/>
  <c r="O280" i="42"/>
  <c r="O279" i="42"/>
  <c r="O278" i="42"/>
  <c r="O277" i="42"/>
  <c r="O276" i="42"/>
  <c r="O275" i="42"/>
  <c r="O274" i="42"/>
  <c r="O273" i="42"/>
  <c r="O272" i="42"/>
  <c r="O271" i="42"/>
  <c r="O270" i="42"/>
  <c r="O269" i="42"/>
  <c r="O268" i="42"/>
  <c r="O267" i="42"/>
  <c r="O266" i="42"/>
  <c r="O265" i="42"/>
  <c r="O264" i="42"/>
  <c r="O263" i="42"/>
  <c r="O262" i="42"/>
  <c r="O261" i="42"/>
  <c r="O260" i="42"/>
  <c r="O259" i="42"/>
  <c r="O258" i="42"/>
  <c r="O257" i="42"/>
  <c r="O256" i="42"/>
  <c r="O255" i="42"/>
  <c r="O254" i="42"/>
  <c r="O253" i="42"/>
  <c r="O252" i="42"/>
  <c r="O251" i="42"/>
  <c r="O250" i="42"/>
  <c r="O249" i="42"/>
  <c r="O248" i="42"/>
  <c r="O247" i="42"/>
  <c r="O246" i="42"/>
  <c r="O245" i="42"/>
  <c r="O244" i="42"/>
  <c r="O243" i="42"/>
  <c r="O242" i="42"/>
  <c r="O241" i="42"/>
  <c r="O240" i="42"/>
  <c r="O239" i="42"/>
  <c r="O238" i="42"/>
  <c r="O237" i="42"/>
  <c r="O236" i="42"/>
  <c r="O235" i="42"/>
  <c r="O234" i="42"/>
  <c r="O233" i="42"/>
  <c r="O232" i="42"/>
  <c r="O231" i="42"/>
  <c r="O230" i="42"/>
  <c r="O229" i="42"/>
  <c r="O228" i="42"/>
  <c r="O227" i="42"/>
  <c r="O226" i="42"/>
  <c r="O225" i="42"/>
  <c r="O224" i="42"/>
  <c r="O223" i="42"/>
  <c r="O222" i="42"/>
  <c r="O221" i="42"/>
  <c r="O220" i="42"/>
  <c r="O219" i="42"/>
  <c r="O218" i="42"/>
  <c r="O217" i="42"/>
  <c r="O216" i="42"/>
  <c r="O215" i="42"/>
  <c r="O214" i="42"/>
  <c r="O213" i="42"/>
  <c r="O212" i="42"/>
  <c r="O211" i="42"/>
  <c r="O210" i="42"/>
  <c r="O209" i="42"/>
  <c r="O208" i="42"/>
  <c r="O207" i="42"/>
  <c r="O206" i="42"/>
  <c r="O205" i="42"/>
  <c r="O204" i="42"/>
  <c r="O203" i="42"/>
  <c r="O202" i="42"/>
  <c r="O201" i="42"/>
  <c r="O200" i="42"/>
  <c r="O199" i="42"/>
  <c r="O198" i="42"/>
  <c r="O197" i="42"/>
  <c r="O196" i="42"/>
  <c r="O195" i="42"/>
  <c r="O194" i="42"/>
  <c r="O193" i="42"/>
  <c r="O192" i="42"/>
  <c r="O191" i="42"/>
  <c r="O190" i="42"/>
  <c r="O189" i="42"/>
  <c r="O188" i="42"/>
  <c r="O187" i="42"/>
  <c r="O186" i="42"/>
  <c r="O185" i="42"/>
  <c r="O184" i="42"/>
  <c r="O183" i="42"/>
  <c r="O182" i="42"/>
  <c r="O181" i="42"/>
  <c r="O180" i="42"/>
  <c r="O179" i="42"/>
  <c r="O178" i="42"/>
  <c r="O177" i="42"/>
  <c r="O176" i="42"/>
  <c r="O175" i="42"/>
  <c r="O174" i="42"/>
  <c r="O173" i="42"/>
  <c r="O172" i="42"/>
  <c r="O171" i="42"/>
  <c r="O170" i="42"/>
  <c r="O169" i="42"/>
  <c r="O168" i="42"/>
  <c r="O167" i="42"/>
  <c r="O166" i="42"/>
  <c r="O165" i="42"/>
  <c r="O164" i="42"/>
  <c r="O163" i="42"/>
  <c r="O162" i="42"/>
  <c r="O161" i="42"/>
  <c r="O160" i="42"/>
  <c r="O159" i="42"/>
  <c r="O158" i="42"/>
  <c r="O157" i="42"/>
  <c r="O156" i="42"/>
  <c r="O155" i="42"/>
  <c r="O154" i="42"/>
  <c r="O153" i="42"/>
  <c r="O152" i="42"/>
  <c r="O151" i="42"/>
  <c r="O150" i="42"/>
  <c r="O149" i="42"/>
  <c r="O148" i="42"/>
  <c r="O147" i="42"/>
  <c r="O146" i="42"/>
  <c r="O145" i="42"/>
  <c r="O144" i="42"/>
  <c r="O143" i="42"/>
  <c r="O142" i="42"/>
  <c r="O141" i="42"/>
  <c r="O140" i="42"/>
  <c r="O139" i="42"/>
  <c r="O138" i="42"/>
  <c r="O137" i="42"/>
  <c r="O136" i="42"/>
  <c r="O135" i="42"/>
  <c r="O134" i="42"/>
  <c r="O133" i="42"/>
  <c r="O132" i="42"/>
  <c r="O131" i="42"/>
  <c r="O130" i="42"/>
  <c r="O129" i="42"/>
  <c r="O128" i="42"/>
  <c r="O127" i="42"/>
  <c r="O126" i="42"/>
  <c r="O125" i="42"/>
  <c r="O124" i="42"/>
  <c r="O123" i="42"/>
  <c r="O122" i="42"/>
  <c r="O121" i="42"/>
  <c r="O120" i="42"/>
  <c r="O119" i="42"/>
  <c r="O118" i="42"/>
  <c r="O117" i="42"/>
  <c r="O116" i="42"/>
  <c r="O115" i="42"/>
  <c r="O114" i="42"/>
  <c r="O113" i="42"/>
  <c r="O112" i="42"/>
  <c r="O111" i="42"/>
  <c r="O110" i="42"/>
  <c r="O109" i="42"/>
  <c r="O108" i="42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O88" i="42"/>
  <c r="O87" i="42"/>
  <c r="O86" i="42"/>
  <c r="O85" i="42"/>
  <c r="O84" i="42"/>
  <c r="O83" i="42"/>
  <c r="O82" i="42"/>
  <c r="O81" i="42"/>
  <c r="O80" i="42"/>
  <c r="O79" i="42"/>
  <c r="O78" i="42"/>
  <c r="O77" i="42"/>
  <c r="O76" i="42"/>
  <c r="O75" i="42"/>
  <c r="O74" i="42"/>
  <c r="O73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9" i="42"/>
  <c r="O58" i="42"/>
  <c r="O57" i="42"/>
  <c r="O56" i="42"/>
  <c r="O55" i="42"/>
  <c r="O54" i="42"/>
  <c r="O53" i="42"/>
  <c r="O52" i="42"/>
  <c r="O51" i="42"/>
  <c r="O50" i="42"/>
  <c r="O49" i="42"/>
  <c r="O48" i="42"/>
  <c r="O47" i="42"/>
  <c r="O46" i="42"/>
  <c r="O45" i="42"/>
  <c r="O44" i="42"/>
  <c r="O43" i="42"/>
  <c r="O42" i="42"/>
  <c r="O41" i="42"/>
  <c r="O40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513" i="41"/>
  <c r="O512" i="41"/>
  <c r="O511" i="41"/>
  <c r="O510" i="41"/>
  <c r="O509" i="41"/>
  <c r="O508" i="41"/>
  <c r="O507" i="41"/>
  <c r="O506" i="41"/>
  <c r="O505" i="41"/>
  <c r="O504" i="41"/>
  <c r="O503" i="41"/>
  <c r="O502" i="41"/>
  <c r="O501" i="41"/>
  <c r="O500" i="41"/>
  <c r="O499" i="41"/>
  <c r="O498" i="41"/>
  <c r="O497" i="41"/>
  <c r="O496" i="41"/>
  <c r="O495" i="41"/>
  <c r="O494" i="41"/>
  <c r="O493" i="41"/>
  <c r="O492" i="41"/>
  <c r="O491" i="41"/>
  <c r="O490" i="41"/>
  <c r="O489" i="41"/>
  <c r="O488" i="41"/>
  <c r="O487" i="41"/>
  <c r="O486" i="41"/>
  <c r="O485" i="41"/>
  <c r="O484" i="41"/>
  <c r="O483" i="41"/>
  <c r="O482" i="41"/>
  <c r="O481" i="41"/>
  <c r="O480" i="41"/>
  <c r="O479" i="41"/>
  <c r="O478" i="41"/>
  <c r="O477" i="41"/>
  <c r="O476" i="41"/>
  <c r="O475" i="41"/>
  <c r="O474" i="41"/>
  <c r="O473" i="41"/>
  <c r="O472" i="41"/>
  <c r="O471" i="41"/>
  <c r="O470" i="41"/>
  <c r="O469" i="41"/>
  <c r="O468" i="41"/>
  <c r="O467" i="41"/>
  <c r="O466" i="41"/>
  <c r="O465" i="41"/>
  <c r="O464" i="41"/>
  <c r="O463" i="41"/>
  <c r="O462" i="41"/>
  <c r="O461" i="41"/>
  <c r="O460" i="41"/>
  <c r="O459" i="41"/>
  <c r="O458" i="41"/>
  <c r="O457" i="41"/>
  <c r="O456" i="41"/>
  <c r="O455" i="41"/>
  <c r="O454" i="41"/>
  <c r="O453" i="41"/>
  <c r="O452" i="41"/>
  <c r="O451" i="41"/>
  <c r="O450" i="41"/>
  <c r="O449" i="41"/>
  <c r="O448" i="41"/>
  <c r="O447" i="41"/>
  <c r="O446" i="41"/>
  <c r="O445" i="41"/>
  <c r="O444" i="41"/>
  <c r="O443" i="41"/>
  <c r="O442" i="41"/>
  <c r="O441" i="41"/>
  <c r="O440" i="41"/>
  <c r="O439" i="41"/>
  <c r="O438" i="41"/>
  <c r="O437" i="41"/>
  <c r="O436" i="41"/>
  <c r="O435" i="41"/>
  <c r="O434" i="41"/>
  <c r="O433" i="41"/>
  <c r="O432" i="41"/>
  <c r="O431" i="41"/>
  <c r="O430" i="41"/>
  <c r="O429" i="41"/>
  <c r="O428" i="41"/>
  <c r="O427" i="41"/>
  <c r="O426" i="41"/>
  <c r="O425" i="41"/>
  <c r="O424" i="41"/>
  <c r="O423" i="41"/>
  <c r="O422" i="41"/>
  <c r="O421" i="41"/>
  <c r="O420" i="41"/>
  <c r="O419" i="41"/>
  <c r="O418" i="41"/>
  <c r="O417" i="41"/>
  <c r="O416" i="41"/>
  <c r="O415" i="41"/>
  <c r="O414" i="41"/>
  <c r="O413" i="41"/>
  <c r="O412" i="41"/>
  <c r="O411" i="41"/>
  <c r="O410" i="41"/>
  <c r="O409" i="41"/>
  <c r="O408" i="41"/>
  <c r="O407" i="41"/>
  <c r="O406" i="41"/>
  <c r="O405" i="41"/>
  <c r="O404" i="41"/>
  <c r="O403" i="41"/>
  <c r="O402" i="41"/>
  <c r="O401" i="41"/>
  <c r="O400" i="41"/>
  <c r="O399" i="41"/>
  <c r="O398" i="41"/>
  <c r="O397" i="41"/>
  <c r="O396" i="41"/>
  <c r="O395" i="41"/>
  <c r="O394" i="41"/>
  <c r="O393" i="41"/>
  <c r="O392" i="41"/>
  <c r="O391" i="41"/>
  <c r="O390" i="41"/>
  <c r="O389" i="41"/>
  <c r="O388" i="41"/>
  <c r="O387" i="41"/>
  <c r="O386" i="41"/>
  <c r="O385" i="41"/>
  <c r="O384" i="41"/>
  <c r="O383" i="41"/>
  <c r="O382" i="41"/>
  <c r="O381" i="41"/>
  <c r="O380" i="41"/>
  <c r="O379" i="41"/>
  <c r="O378" i="41"/>
  <c r="O377" i="41"/>
  <c r="O376" i="41"/>
  <c r="O375" i="41"/>
  <c r="O374" i="41"/>
  <c r="O373" i="41"/>
  <c r="O372" i="41"/>
  <c r="O371" i="41"/>
  <c r="O370" i="41"/>
  <c r="O369" i="41"/>
  <c r="O368" i="41"/>
  <c r="O367" i="41"/>
  <c r="O366" i="41"/>
  <c r="O365" i="41"/>
  <c r="O364" i="41"/>
  <c r="O363" i="41"/>
  <c r="O362" i="41"/>
  <c r="O361" i="41"/>
  <c r="O360" i="41"/>
  <c r="O359" i="41"/>
  <c r="O358" i="41"/>
  <c r="O357" i="41"/>
  <c r="O356" i="41"/>
  <c r="O355" i="41"/>
  <c r="O354" i="41"/>
  <c r="O353" i="41"/>
  <c r="O352" i="41"/>
  <c r="O351" i="41"/>
  <c r="O350" i="41"/>
  <c r="O349" i="41"/>
  <c r="O348" i="41"/>
  <c r="O347" i="41"/>
  <c r="O346" i="41"/>
  <c r="O345" i="41"/>
  <c r="O344" i="41"/>
  <c r="O343" i="41"/>
  <c r="O342" i="41"/>
  <c r="O341" i="41"/>
  <c r="O340" i="41"/>
  <c r="O339" i="41"/>
  <c r="O338" i="41"/>
  <c r="O337" i="41"/>
  <c r="O336" i="41"/>
  <c r="O335" i="41"/>
  <c r="O334" i="41"/>
  <c r="O333" i="41"/>
  <c r="O332" i="41"/>
  <c r="O331" i="41"/>
  <c r="O330" i="41"/>
  <c r="O329" i="4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2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80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6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E7" i="32"/>
  <c r="O9" i="42" l="1"/>
  <c r="O10" i="42" s="1"/>
  <c r="O9" i="3"/>
  <c r="O10" i="3" s="1"/>
  <c r="E51" i="32" s="1"/>
  <c r="O9" i="45"/>
  <c r="O10" i="45" s="1"/>
  <c r="O9" i="44"/>
  <c r="O10" i="44" s="1"/>
  <c r="O9" i="43"/>
  <c r="O10" i="43" s="1"/>
  <c r="O9" i="13"/>
  <c r="O10" i="13" s="1"/>
  <c r="E51" i="28" s="1"/>
  <c r="O9" i="1"/>
  <c r="O11" i="1" s="1"/>
  <c r="O9" i="46"/>
  <c r="O10" i="46" s="1"/>
  <c r="O9" i="14"/>
  <c r="O10" i="14" s="1"/>
  <c r="E51" i="29" s="1"/>
  <c r="O9" i="15"/>
  <c r="O10" i="15" s="1"/>
  <c r="E51" i="30" s="1"/>
  <c r="O9" i="16"/>
  <c r="O10" i="16" s="1"/>
  <c r="E51" i="31" s="1"/>
  <c r="O9" i="41"/>
  <c r="E7" i="28"/>
  <c r="E7" i="29"/>
  <c r="E7" i="30"/>
  <c r="M9" i="16"/>
  <c r="M10" i="16" s="1"/>
  <c r="E7" i="31"/>
  <c r="M15" i="42"/>
  <c r="M9" i="13"/>
  <c r="M10" i="13" s="1"/>
  <c r="M9" i="14"/>
  <c r="M10" i="14" s="1"/>
  <c r="M9" i="15"/>
  <c r="M10" i="15" s="1"/>
  <c r="M9" i="3"/>
  <c r="E83" i="28"/>
  <c r="E85" i="28" s="1"/>
  <c r="E59" i="28"/>
  <c r="E58" i="28"/>
  <c r="E79" i="28"/>
  <c r="E82" i="28" s="1"/>
  <c r="E54" i="28"/>
  <c r="E57" i="28" s="1"/>
  <c r="E83" i="29"/>
  <c r="E85" i="29" s="1"/>
  <c r="E59" i="29"/>
  <c r="E58" i="29"/>
  <c r="E79" i="29"/>
  <c r="E82" i="29" s="1"/>
  <c r="E54" i="29"/>
  <c r="E57" i="29" s="1"/>
  <c r="E83" i="30"/>
  <c r="E85" i="30" s="1"/>
  <c r="E59" i="30"/>
  <c r="E58" i="30"/>
  <c r="E79" i="30"/>
  <c r="E82" i="30" s="1"/>
  <c r="E54" i="30"/>
  <c r="E57" i="30" s="1"/>
  <c r="E83" i="31"/>
  <c r="E85" i="31" s="1"/>
  <c r="E58" i="31"/>
  <c r="E79" i="31"/>
  <c r="E82" i="31" s="1"/>
  <c r="E54" i="31"/>
  <c r="E57" i="31" s="1"/>
  <c r="L10" i="42"/>
  <c r="K10" i="42"/>
  <c r="J10" i="42"/>
  <c r="E83" i="32" s="1"/>
  <c r="E85" i="32" s="1"/>
  <c r="I10" i="42"/>
  <c r="E59" i="32" s="1"/>
  <c r="L10" i="3"/>
  <c r="E58" i="32" s="1"/>
  <c r="K10" i="3"/>
  <c r="J10" i="3"/>
  <c r="E79" i="32" s="1"/>
  <c r="E82" i="32" s="1"/>
  <c r="I10" i="3"/>
  <c r="E54" i="32" s="1"/>
  <c r="G10" i="3"/>
  <c r="D9" i="87" s="1"/>
  <c r="E9" i="87" s="1"/>
  <c r="L10" i="41"/>
  <c r="K10" i="41"/>
  <c r="J10" i="41"/>
  <c r="E83" i="33" s="1"/>
  <c r="E85" i="33" s="1"/>
  <c r="I10" i="41"/>
  <c r="E59" i="33" s="1"/>
  <c r="L11" i="1"/>
  <c r="K11" i="1"/>
  <c r="J11" i="1"/>
  <c r="I11" i="1"/>
  <c r="E7" i="33"/>
  <c r="E86" i="28" l="1"/>
  <c r="E86" i="29"/>
  <c r="E86" i="30"/>
  <c r="E86" i="31"/>
  <c r="E86" i="32"/>
  <c r="O10" i="41"/>
  <c r="M15" i="43"/>
  <c r="M15" i="44"/>
  <c r="M10" i="3"/>
  <c r="G11" i="1"/>
  <c r="G11" i="3" s="1"/>
  <c r="G11" i="16" s="1"/>
  <c r="M9" i="1"/>
  <c r="M10" i="1" s="1"/>
  <c r="O11" i="3"/>
  <c r="O12" i="1"/>
  <c r="J11" i="3"/>
  <c r="J11" i="16" s="1"/>
  <c r="J12" i="1"/>
  <c r="L11" i="3"/>
  <c r="L12" i="1"/>
  <c r="K11" i="3"/>
  <c r="K12" i="1"/>
  <c r="I11" i="3"/>
  <c r="I11" i="16" s="1"/>
  <c r="I12" i="1"/>
  <c r="I11" i="41"/>
  <c r="I11" i="42" s="1"/>
  <c r="K11" i="41"/>
  <c r="K11" i="42" s="1"/>
  <c r="O11" i="41"/>
  <c r="O11" i="42" s="1"/>
  <c r="J11" i="41"/>
  <c r="J11" i="42" s="1"/>
  <c r="L11" i="41"/>
  <c r="L11" i="42" s="1"/>
  <c r="R513" i="13"/>
  <c r="P513" i="13"/>
  <c r="R512" i="13"/>
  <c r="P512" i="13"/>
  <c r="R511" i="13"/>
  <c r="P511" i="13"/>
  <c r="R510" i="13"/>
  <c r="P510" i="13"/>
  <c r="R509" i="13"/>
  <c r="P509" i="13"/>
  <c r="R508" i="13"/>
  <c r="P508" i="13"/>
  <c r="R507" i="13"/>
  <c r="P507" i="13"/>
  <c r="R506" i="13"/>
  <c r="P506" i="13"/>
  <c r="R505" i="13"/>
  <c r="P505" i="13"/>
  <c r="R504" i="13"/>
  <c r="P504" i="13"/>
  <c r="R503" i="13"/>
  <c r="P503" i="13"/>
  <c r="R502" i="13"/>
  <c r="P502" i="13"/>
  <c r="R501" i="13"/>
  <c r="P501" i="13"/>
  <c r="R500" i="13"/>
  <c r="P500" i="13"/>
  <c r="R499" i="13"/>
  <c r="P499" i="13"/>
  <c r="R498" i="13"/>
  <c r="P498" i="13"/>
  <c r="R497" i="13"/>
  <c r="P497" i="13"/>
  <c r="R496" i="13"/>
  <c r="P496" i="13"/>
  <c r="R495" i="13"/>
  <c r="P495" i="13"/>
  <c r="R494" i="13"/>
  <c r="P494" i="13"/>
  <c r="R493" i="13"/>
  <c r="P493" i="13"/>
  <c r="R492" i="13"/>
  <c r="P492" i="13"/>
  <c r="R491" i="13"/>
  <c r="P491" i="13"/>
  <c r="R490" i="13"/>
  <c r="P490" i="13"/>
  <c r="R489" i="13"/>
  <c r="P489" i="13"/>
  <c r="R488" i="13"/>
  <c r="P488" i="13"/>
  <c r="R487" i="13"/>
  <c r="P487" i="13"/>
  <c r="R486" i="13"/>
  <c r="P486" i="13"/>
  <c r="R485" i="13"/>
  <c r="P485" i="13"/>
  <c r="R484" i="13"/>
  <c r="P484" i="13"/>
  <c r="R483" i="13"/>
  <c r="P483" i="13"/>
  <c r="R482" i="13"/>
  <c r="P482" i="13"/>
  <c r="R481" i="13"/>
  <c r="P481" i="13"/>
  <c r="R480" i="13"/>
  <c r="P480" i="13"/>
  <c r="R479" i="13"/>
  <c r="P479" i="13"/>
  <c r="R478" i="13"/>
  <c r="P478" i="13"/>
  <c r="R477" i="13"/>
  <c r="P477" i="13"/>
  <c r="R476" i="13"/>
  <c r="P476" i="13"/>
  <c r="R475" i="13"/>
  <c r="P475" i="13"/>
  <c r="R474" i="13"/>
  <c r="P474" i="13"/>
  <c r="R473" i="13"/>
  <c r="P473" i="13"/>
  <c r="R472" i="13"/>
  <c r="P472" i="13"/>
  <c r="R471" i="13"/>
  <c r="P471" i="13"/>
  <c r="R470" i="13"/>
  <c r="P470" i="13"/>
  <c r="R469" i="13"/>
  <c r="P469" i="13"/>
  <c r="R468" i="13"/>
  <c r="P468" i="13"/>
  <c r="R467" i="13"/>
  <c r="P467" i="13"/>
  <c r="R466" i="13"/>
  <c r="P466" i="13"/>
  <c r="R465" i="13"/>
  <c r="P465" i="13"/>
  <c r="R464" i="13"/>
  <c r="P464" i="13"/>
  <c r="R463" i="13"/>
  <c r="P463" i="13"/>
  <c r="R462" i="13"/>
  <c r="P462" i="13"/>
  <c r="R461" i="13"/>
  <c r="P461" i="13"/>
  <c r="R460" i="13"/>
  <c r="P460" i="13"/>
  <c r="R459" i="13"/>
  <c r="P459" i="13"/>
  <c r="R458" i="13"/>
  <c r="P458" i="13"/>
  <c r="R457" i="13"/>
  <c r="P457" i="13"/>
  <c r="R456" i="13"/>
  <c r="P456" i="13"/>
  <c r="R455" i="13"/>
  <c r="P455" i="13"/>
  <c r="R454" i="13"/>
  <c r="P454" i="13"/>
  <c r="R453" i="13"/>
  <c r="P453" i="13"/>
  <c r="R452" i="13"/>
  <c r="P452" i="13"/>
  <c r="R451" i="13"/>
  <c r="P451" i="13"/>
  <c r="R450" i="13"/>
  <c r="P450" i="13"/>
  <c r="R449" i="13"/>
  <c r="P449" i="13"/>
  <c r="R448" i="13"/>
  <c r="P448" i="13"/>
  <c r="R447" i="13"/>
  <c r="P447" i="13"/>
  <c r="R446" i="13"/>
  <c r="P446" i="13"/>
  <c r="R445" i="13"/>
  <c r="P445" i="13"/>
  <c r="R444" i="13"/>
  <c r="P444" i="13"/>
  <c r="R443" i="13"/>
  <c r="P443" i="13"/>
  <c r="R442" i="13"/>
  <c r="P442" i="13"/>
  <c r="R441" i="13"/>
  <c r="P441" i="13"/>
  <c r="R440" i="13"/>
  <c r="P440" i="13"/>
  <c r="R439" i="13"/>
  <c r="P439" i="13"/>
  <c r="R438" i="13"/>
  <c r="P438" i="13"/>
  <c r="R437" i="13"/>
  <c r="P437" i="13"/>
  <c r="R436" i="13"/>
  <c r="P436" i="13"/>
  <c r="R435" i="13"/>
  <c r="P435" i="13"/>
  <c r="R434" i="13"/>
  <c r="P434" i="13"/>
  <c r="R433" i="13"/>
  <c r="P433" i="13"/>
  <c r="R432" i="13"/>
  <c r="P432" i="13"/>
  <c r="R431" i="13"/>
  <c r="P431" i="13"/>
  <c r="R430" i="13"/>
  <c r="P430" i="13"/>
  <c r="R429" i="13"/>
  <c r="P429" i="13"/>
  <c r="R428" i="13"/>
  <c r="P428" i="13"/>
  <c r="R427" i="13"/>
  <c r="P427" i="13"/>
  <c r="R426" i="13"/>
  <c r="P426" i="13"/>
  <c r="R425" i="13"/>
  <c r="P425" i="13"/>
  <c r="R424" i="13"/>
  <c r="P424" i="13"/>
  <c r="R423" i="13"/>
  <c r="P423" i="13"/>
  <c r="R422" i="13"/>
  <c r="P422" i="13"/>
  <c r="R421" i="13"/>
  <c r="P421" i="13"/>
  <c r="R420" i="13"/>
  <c r="P420" i="13"/>
  <c r="R419" i="13"/>
  <c r="P419" i="13"/>
  <c r="R418" i="13"/>
  <c r="P418" i="13"/>
  <c r="R417" i="13"/>
  <c r="P417" i="13"/>
  <c r="R416" i="13"/>
  <c r="P416" i="13"/>
  <c r="R415" i="13"/>
  <c r="P415" i="13"/>
  <c r="R414" i="13"/>
  <c r="P414" i="13"/>
  <c r="R413" i="13"/>
  <c r="P413" i="13"/>
  <c r="R412" i="13"/>
  <c r="P412" i="13"/>
  <c r="R411" i="13"/>
  <c r="P411" i="13"/>
  <c r="R410" i="13"/>
  <c r="P410" i="13"/>
  <c r="R409" i="13"/>
  <c r="P409" i="13"/>
  <c r="R408" i="13"/>
  <c r="P408" i="13"/>
  <c r="R407" i="13"/>
  <c r="P407" i="13"/>
  <c r="R406" i="13"/>
  <c r="P406" i="13"/>
  <c r="R405" i="13"/>
  <c r="P405" i="13"/>
  <c r="R404" i="13"/>
  <c r="P404" i="13"/>
  <c r="R403" i="13"/>
  <c r="P403" i="13"/>
  <c r="R402" i="13"/>
  <c r="P402" i="13"/>
  <c r="R401" i="13"/>
  <c r="P401" i="13"/>
  <c r="R400" i="13"/>
  <c r="P400" i="13"/>
  <c r="R399" i="13"/>
  <c r="P399" i="13"/>
  <c r="R398" i="13"/>
  <c r="P398" i="13"/>
  <c r="R397" i="13"/>
  <c r="P397" i="13"/>
  <c r="R396" i="13"/>
  <c r="P396" i="13"/>
  <c r="R395" i="13"/>
  <c r="P395" i="13"/>
  <c r="R394" i="13"/>
  <c r="P394" i="13"/>
  <c r="R393" i="13"/>
  <c r="P393" i="13"/>
  <c r="R392" i="13"/>
  <c r="P392" i="13"/>
  <c r="R391" i="13"/>
  <c r="P391" i="13"/>
  <c r="R390" i="13"/>
  <c r="P390" i="13"/>
  <c r="R389" i="13"/>
  <c r="P389" i="13"/>
  <c r="R388" i="13"/>
  <c r="P388" i="13"/>
  <c r="R387" i="13"/>
  <c r="P387" i="13"/>
  <c r="R386" i="13"/>
  <c r="P386" i="13"/>
  <c r="R385" i="13"/>
  <c r="P385" i="13"/>
  <c r="R384" i="13"/>
  <c r="P384" i="13"/>
  <c r="R383" i="13"/>
  <c r="P383" i="13"/>
  <c r="R382" i="13"/>
  <c r="P382" i="13"/>
  <c r="R381" i="13"/>
  <c r="P381" i="13"/>
  <c r="R380" i="13"/>
  <c r="P380" i="13"/>
  <c r="R379" i="13"/>
  <c r="P379" i="13"/>
  <c r="R378" i="13"/>
  <c r="P378" i="13"/>
  <c r="R377" i="13"/>
  <c r="P377" i="13"/>
  <c r="R376" i="13"/>
  <c r="P376" i="13"/>
  <c r="R375" i="13"/>
  <c r="P375" i="13"/>
  <c r="R374" i="13"/>
  <c r="P374" i="13"/>
  <c r="R373" i="13"/>
  <c r="P373" i="13"/>
  <c r="R372" i="13"/>
  <c r="P372" i="13"/>
  <c r="R371" i="13"/>
  <c r="P371" i="13"/>
  <c r="R370" i="13"/>
  <c r="P370" i="13"/>
  <c r="R369" i="13"/>
  <c r="P369" i="13"/>
  <c r="R368" i="13"/>
  <c r="P368" i="13"/>
  <c r="R367" i="13"/>
  <c r="P367" i="13"/>
  <c r="R366" i="13"/>
  <c r="P366" i="13"/>
  <c r="R365" i="13"/>
  <c r="P365" i="13"/>
  <c r="R364" i="13"/>
  <c r="P364" i="13"/>
  <c r="R363" i="13"/>
  <c r="P363" i="13"/>
  <c r="R362" i="13"/>
  <c r="P362" i="13"/>
  <c r="R361" i="13"/>
  <c r="P361" i="13"/>
  <c r="R360" i="13"/>
  <c r="P360" i="13"/>
  <c r="R359" i="13"/>
  <c r="P359" i="13"/>
  <c r="R358" i="13"/>
  <c r="P358" i="13"/>
  <c r="R357" i="13"/>
  <c r="P357" i="13"/>
  <c r="R356" i="13"/>
  <c r="P356" i="13"/>
  <c r="R355" i="13"/>
  <c r="P355" i="13"/>
  <c r="R354" i="13"/>
  <c r="P354" i="13"/>
  <c r="R353" i="13"/>
  <c r="P353" i="13"/>
  <c r="R352" i="13"/>
  <c r="P352" i="13"/>
  <c r="R351" i="13"/>
  <c r="P351" i="13"/>
  <c r="R350" i="13"/>
  <c r="P350" i="13"/>
  <c r="R349" i="13"/>
  <c r="P349" i="13"/>
  <c r="R348" i="13"/>
  <c r="P348" i="13"/>
  <c r="R347" i="13"/>
  <c r="P347" i="13"/>
  <c r="R346" i="13"/>
  <c r="P346" i="13"/>
  <c r="R345" i="13"/>
  <c r="P345" i="13"/>
  <c r="R344" i="13"/>
  <c r="P344" i="13"/>
  <c r="R343" i="13"/>
  <c r="P343" i="13"/>
  <c r="R342" i="13"/>
  <c r="P342" i="13"/>
  <c r="R341" i="13"/>
  <c r="P341" i="13"/>
  <c r="R340" i="13"/>
  <c r="P340" i="13"/>
  <c r="R339" i="13"/>
  <c r="P339" i="13"/>
  <c r="R338" i="13"/>
  <c r="P338" i="13"/>
  <c r="R337" i="13"/>
  <c r="P337" i="13"/>
  <c r="R336" i="13"/>
  <c r="P336" i="13"/>
  <c r="R335" i="13"/>
  <c r="P335" i="13"/>
  <c r="R334" i="13"/>
  <c r="P334" i="13"/>
  <c r="R333" i="13"/>
  <c r="P333" i="13"/>
  <c r="R332" i="13"/>
  <c r="P332" i="13"/>
  <c r="R331" i="13"/>
  <c r="P331" i="13"/>
  <c r="R330" i="13"/>
  <c r="P330" i="13"/>
  <c r="R329" i="13"/>
  <c r="P329" i="13"/>
  <c r="R328" i="13"/>
  <c r="P328" i="13"/>
  <c r="R327" i="13"/>
  <c r="P327" i="13"/>
  <c r="R326" i="13"/>
  <c r="P326" i="13"/>
  <c r="R325" i="13"/>
  <c r="P325" i="13"/>
  <c r="R324" i="13"/>
  <c r="P324" i="13"/>
  <c r="R323" i="13"/>
  <c r="P323" i="13"/>
  <c r="R322" i="13"/>
  <c r="P322" i="13"/>
  <c r="R321" i="13"/>
  <c r="P321" i="13"/>
  <c r="R320" i="13"/>
  <c r="P320" i="13"/>
  <c r="R319" i="13"/>
  <c r="P319" i="13"/>
  <c r="R318" i="13"/>
  <c r="P318" i="13"/>
  <c r="R317" i="13"/>
  <c r="P317" i="13"/>
  <c r="R316" i="13"/>
  <c r="P316" i="13"/>
  <c r="R315" i="13"/>
  <c r="P315" i="13"/>
  <c r="R314" i="13"/>
  <c r="P314" i="13"/>
  <c r="R313" i="13"/>
  <c r="P313" i="13"/>
  <c r="R312" i="13"/>
  <c r="P312" i="13"/>
  <c r="R311" i="13"/>
  <c r="P311" i="13"/>
  <c r="R310" i="13"/>
  <c r="P310" i="13"/>
  <c r="R309" i="13"/>
  <c r="P309" i="13"/>
  <c r="R308" i="13"/>
  <c r="P308" i="13"/>
  <c r="R307" i="13"/>
  <c r="P307" i="13"/>
  <c r="R306" i="13"/>
  <c r="P306" i="13"/>
  <c r="R305" i="13"/>
  <c r="P305" i="13"/>
  <c r="R304" i="13"/>
  <c r="P304" i="13"/>
  <c r="R303" i="13"/>
  <c r="P303" i="13"/>
  <c r="R302" i="13"/>
  <c r="P302" i="13"/>
  <c r="R301" i="13"/>
  <c r="P301" i="13"/>
  <c r="R300" i="13"/>
  <c r="P300" i="13"/>
  <c r="R299" i="13"/>
  <c r="P299" i="13"/>
  <c r="R298" i="13"/>
  <c r="P298" i="13"/>
  <c r="R297" i="13"/>
  <c r="P297" i="13"/>
  <c r="R296" i="13"/>
  <c r="P296" i="13"/>
  <c r="R295" i="13"/>
  <c r="P295" i="13"/>
  <c r="R294" i="13"/>
  <c r="P294" i="13"/>
  <c r="R293" i="13"/>
  <c r="P293" i="13"/>
  <c r="R292" i="13"/>
  <c r="P292" i="13"/>
  <c r="R291" i="13"/>
  <c r="P291" i="13"/>
  <c r="R290" i="13"/>
  <c r="P290" i="13"/>
  <c r="R289" i="13"/>
  <c r="P289" i="13"/>
  <c r="R288" i="13"/>
  <c r="P288" i="13"/>
  <c r="R287" i="13"/>
  <c r="P287" i="13"/>
  <c r="R286" i="13"/>
  <c r="P286" i="13"/>
  <c r="R285" i="13"/>
  <c r="P285" i="13"/>
  <c r="R284" i="13"/>
  <c r="P284" i="13"/>
  <c r="R283" i="13"/>
  <c r="P283" i="13"/>
  <c r="R282" i="13"/>
  <c r="P282" i="13"/>
  <c r="R281" i="13"/>
  <c r="P281" i="13"/>
  <c r="R280" i="13"/>
  <c r="P280" i="13"/>
  <c r="R279" i="13"/>
  <c r="P279" i="13"/>
  <c r="R278" i="13"/>
  <c r="P278" i="13"/>
  <c r="R277" i="13"/>
  <c r="P277" i="13"/>
  <c r="R276" i="13"/>
  <c r="P276" i="13"/>
  <c r="R275" i="13"/>
  <c r="P275" i="13"/>
  <c r="R274" i="13"/>
  <c r="P274" i="13"/>
  <c r="R273" i="13"/>
  <c r="P273" i="13"/>
  <c r="R272" i="13"/>
  <c r="P272" i="13"/>
  <c r="R271" i="13"/>
  <c r="P271" i="13"/>
  <c r="R270" i="13"/>
  <c r="P270" i="13"/>
  <c r="R269" i="13"/>
  <c r="P269" i="13"/>
  <c r="R268" i="13"/>
  <c r="P268" i="13"/>
  <c r="R267" i="13"/>
  <c r="P267" i="13"/>
  <c r="R266" i="13"/>
  <c r="P266" i="13"/>
  <c r="R265" i="13"/>
  <c r="P265" i="13"/>
  <c r="R264" i="13"/>
  <c r="P264" i="13"/>
  <c r="R263" i="13"/>
  <c r="P263" i="13"/>
  <c r="R262" i="13"/>
  <c r="P262" i="13"/>
  <c r="R261" i="13"/>
  <c r="P261" i="13"/>
  <c r="R260" i="13"/>
  <c r="P260" i="13"/>
  <c r="R259" i="13"/>
  <c r="P259" i="13"/>
  <c r="R258" i="13"/>
  <c r="P258" i="13"/>
  <c r="R257" i="13"/>
  <c r="P257" i="13"/>
  <c r="R256" i="13"/>
  <c r="P256" i="13"/>
  <c r="R255" i="13"/>
  <c r="P255" i="13"/>
  <c r="R254" i="13"/>
  <c r="P254" i="13"/>
  <c r="R253" i="13"/>
  <c r="P253" i="13"/>
  <c r="R252" i="13"/>
  <c r="P252" i="13"/>
  <c r="R251" i="13"/>
  <c r="P251" i="13"/>
  <c r="R250" i="13"/>
  <c r="P250" i="13"/>
  <c r="R249" i="13"/>
  <c r="P249" i="13"/>
  <c r="R248" i="13"/>
  <c r="P248" i="13"/>
  <c r="R247" i="13"/>
  <c r="P247" i="13"/>
  <c r="R246" i="13"/>
  <c r="P246" i="13"/>
  <c r="R245" i="13"/>
  <c r="P245" i="13"/>
  <c r="R244" i="13"/>
  <c r="P244" i="13"/>
  <c r="R243" i="13"/>
  <c r="P243" i="13"/>
  <c r="R242" i="13"/>
  <c r="P242" i="13"/>
  <c r="R241" i="13"/>
  <c r="P241" i="13"/>
  <c r="R240" i="13"/>
  <c r="P240" i="13"/>
  <c r="R239" i="13"/>
  <c r="P239" i="13"/>
  <c r="R238" i="13"/>
  <c r="P238" i="13"/>
  <c r="R237" i="13"/>
  <c r="P237" i="13"/>
  <c r="R236" i="13"/>
  <c r="P236" i="13"/>
  <c r="R235" i="13"/>
  <c r="P235" i="13"/>
  <c r="R234" i="13"/>
  <c r="P234" i="13"/>
  <c r="R233" i="13"/>
  <c r="P233" i="13"/>
  <c r="R232" i="13"/>
  <c r="P232" i="13"/>
  <c r="R231" i="13"/>
  <c r="P231" i="13"/>
  <c r="R230" i="13"/>
  <c r="P230" i="13"/>
  <c r="R229" i="13"/>
  <c r="P229" i="13"/>
  <c r="R228" i="13"/>
  <c r="P228" i="13"/>
  <c r="R227" i="13"/>
  <c r="P227" i="13"/>
  <c r="R226" i="13"/>
  <c r="P226" i="13"/>
  <c r="R225" i="13"/>
  <c r="P225" i="13"/>
  <c r="R224" i="13"/>
  <c r="P224" i="13"/>
  <c r="R223" i="13"/>
  <c r="P223" i="13"/>
  <c r="R222" i="13"/>
  <c r="P222" i="13"/>
  <c r="R221" i="13"/>
  <c r="P221" i="13"/>
  <c r="R220" i="13"/>
  <c r="P220" i="13"/>
  <c r="R219" i="13"/>
  <c r="P219" i="13"/>
  <c r="R218" i="13"/>
  <c r="P218" i="13"/>
  <c r="R217" i="13"/>
  <c r="P217" i="13"/>
  <c r="R216" i="13"/>
  <c r="P216" i="13"/>
  <c r="R215" i="13"/>
  <c r="P215" i="13"/>
  <c r="R214" i="13"/>
  <c r="P214" i="13"/>
  <c r="R213" i="13"/>
  <c r="P213" i="13"/>
  <c r="R212" i="13"/>
  <c r="P212" i="13"/>
  <c r="R211" i="13"/>
  <c r="P211" i="13"/>
  <c r="R210" i="13"/>
  <c r="P210" i="13"/>
  <c r="R209" i="13"/>
  <c r="P209" i="13"/>
  <c r="R208" i="13"/>
  <c r="P208" i="13"/>
  <c r="R207" i="13"/>
  <c r="P207" i="13"/>
  <c r="R206" i="13"/>
  <c r="P206" i="13"/>
  <c r="R205" i="13"/>
  <c r="P205" i="13"/>
  <c r="R204" i="13"/>
  <c r="P204" i="13"/>
  <c r="R203" i="13"/>
  <c r="P203" i="13"/>
  <c r="R202" i="13"/>
  <c r="P202" i="13"/>
  <c r="R201" i="13"/>
  <c r="P201" i="13"/>
  <c r="R200" i="13"/>
  <c r="P200" i="13"/>
  <c r="R199" i="13"/>
  <c r="P199" i="13"/>
  <c r="R198" i="13"/>
  <c r="P198" i="13"/>
  <c r="R197" i="13"/>
  <c r="P197" i="13"/>
  <c r="R196" i="13"/>
  <c r="P196" i="13"/>
  <c r="R195" i="13"/>
  <c r="P195" i="13"/>
  <c r="R194" i="13"/>
  <c r="P194" i="13"/>
  <c r="R193" i="13"/>
  <c r="P193" i="13"/>
  <c r="R192" i="13"/>
  <c r="P192" i="13"/>
  <c r="R191" i="13"/>
  <c r="P191" i="13"/>
  <c r="R190" i="13"/>
  <c r="P190" i="13"/>
  <c r="R189" i="13"/>
  <c r="P189" i="13"/>
  <c r="R188" i="13"/>
  <c r="P188" i="13"/>
  <c r="R187" i="13"/>
  <c r="P187" i="13"/>
  <c r="R186" i="13"/>
  <c r="P186" i="13"/>
  <c r="R185" i="13"/>
  <c r="P185" i="13"/>
  <c r="R184" i="13"/>
  <c r="P184" i="13"/>
  <c r="R183" i="13"/>
  <c r="P183" i="13"/>
  <c r="R182" i="13"/>
  <c r="P182" i="13"/>
  <c r="R181" i="13"/>
  <c r="P181" i="13"/>
  <c r="R180" i="13"/>
  <c r="P180" i="13"/>
  <c r="R179" i="13"/>
  <c r="P179" i="13"/>
  <c r="R178" i="13"/>
  <c r="P178" i="13"/>
  <c r="R177" i="13"/>
  <c r="P177" i="13"/>
  <c r="R176" i="13"/>
  <c r="P176" i="13"/>
  <c r="R175" i="13"/>
  <c r="P175" i="13"/>
  <c r="R174" i="13"/>
  <c r="P174" i="13"/>
  <c r="R173" i="13"/>
  <c r="P173" i="13"/>
  <c r="R172" i="13"/>
  <c r="P172" i="13"/>
  <c r="R171" i="13"/>
  <c r="P171" i="13"/>
  <c r="R170" i="13"/>
  <c r="P170" i="13"/>
  <c r="R169" i="13"/>
  <c r="P169" i="13"/>
  <c r="R168" i="13"/>
  <c r="P168" i="13"/>
  <c r="R167" i="13"/>
  <c r="P167" i="13"/>
  <c r="R166" i="13"/>
  <c r="P166" i="13"/>
  <c r="R165" i="13"/>
  <c r="P165" i="13"/>
  <c r="R164" i="13"/>
  <c r="P164" i="13"/>
  <c r="R163" i="13"/>
  <c r="P163" i="13"/>
  <c r="R162" i="13"/>
  <c r="P162" i="13"/>
  <c r="R161" i="13"/>
  <c r="P161" i="13"/>
  <c r="R160" i="13"/>
  <c r="P160" i="13"/>
  <c r="R159" i="13"/>
  <c r="P159" i="13"/>
  <c r="R158" i="13"/>
  <c r="P158" i="13"/>
  <c r="R157" i="13"/>
  <c r="P157" i="13"/>
  <c r="R156" i="13"/>
  <c r="P156" i="13"/>
  <c r="R155" i="13"/>
  <c r="P155" i="13"/>
  <c r="R154" i="13"/>
  <c r="P154" i="13"/>
  <c r="R153" i="13"/>
  <c r="P153" i="13"/>
  <c r="R152" i="13"/>
  <c r="P152" i="13"/>
  <c r="R151" i="13"/>
  <c r="P151" i="13"/>
  <c r="R150" i="13"/>
  <c r="P150" i="13"/>
  <c r="R149" i="13"/>
  <c r="P149" i="13"/>
  <c r="R148" i="13"/>
  <c r="P148" i="13"/>
  <c r="R147" i="13"/>
  <c r="P147" i="13"/>
  <c r="R146" i="13"/>
  <c r="P146" i="13"/>
  <c r="R145" i="13"/>
  <c r="P145" i="13"/>
  <c r="R144" i="13"/>
  <c r="P144" i="13"/>
  <c r="R143" i="13"/>
  <c r="P143" i="13"/>
  <c r="R142" i="13"/>
  <c r="P142" i="13"/>
  <c r="R141" i="13"/>
  <c r="P141" i="13"/>
  <c r="R140" i="13"/>
  <c r="P140" i="13"/>
  <c r="R139" i="13"/>
  <c r="P139" i="13"/>
  <c r="R138" i="13"/>
  <c r="P138" i="13"/>
  <c r="R137" i="13"/>
  <c r="P137" i="13"/>
  <c r="R136" i="13"/>
  <c r="P136" i="13"/>
  <c r="R135" i="13"/>
  <c r="P135" i="13"/>
  <c r="R134" i="13"/>
  <c r="P134" i="13"/>
  <c r="R133" i="13"/>
  <c r="P133" i="13"/>
  <c r="R132" i="13"/>
  <c r="P132" i="13"/>
  <c r="R131" i="13"/>
  <c r="P131" i="13"/>
  <c r="R130" i="13"/>
  <c r="P130" i="13"/>
  <c r="R129" i="13"/>
  <c r="P129" i="13"/>
  <c r="R128" i="13"/>
  <c r="P128" i="13"/>
  <c r="R127" i="13"/>
  <c r="P127" i="13"/>
  <c r="R126" i="13"/>
  <c r="P126" i="13"/>
  <c r="R125" i="13"/>
  <c r="P125" i="13"/>
  <c r="R124" i="13"/>
  <c r="P124" i="13"/>
  <c r="R123" i="13"/>
  <c r="P123" i="13"/>
  <c r="R122" i="13"/>
  <c r="P122" i="13"/>
  <c r="R121" i="13"/>
  <c r="P121" i="13"/>
  <c r="R120" i="13"/>
  <c r="P120" i="13"/>
  <c r="R119" i="13"/>
  <c r="P119" i="13"/>
  <c r="R118" i="13"/>
  <c r="P118" i="13"/>
  <c r="R117" i="13"/>
  <c r="P117" i="13"/>
  <c r="R116" i="13"/>
  <c r="P116" i="13"/>
  <c r="R115" i="13"/>
  <c r="P115" i="13"/>
  <c r="R114" i="13"/>
  <c r="P114" i="13"/>
  <c r="R113" i="13"/>
  <c r="P113" i="13"/>
  <c r="R112" i="13"/>
  <c r="P112" i="13"/>
  <c r="R111" i="13"/>
  <c r="P111" i="13"/>
  <c r="R110" i="13"/>
  <c r="P110" i="13"/>
  <c r="R109" i="13"/>
  <c r="P109" i="13"/>
  <c r="R108" i="13"/>
  <c r="P108" i="13"/>
  <c r="R107" i="13"/>
  <c r="P107" i="13"/>
  <c r="R106" i="13"/>
  <c r="P106" i="13"/>
  <c r="R105" i="13"/>
  <c r="P105" i="13"/>
  <c r="R104" i="13"/>
  <c r="P104" i="13"/>
  <c r="R103" i="13"/>
  <c r="P103" i="13"/>
  <c r="R102" i="13"/>
  <c r="P102" i="13"/>
  <c r="R101" i="13"/>
  <c r="P101" i="13"/>
  <c r="R100" i="13"/>
  <c r="P100" i="13"/>
  <c r="R99" i="13"/>
  <c r="P99" i="13"/>
  <c r="R98" i="13"/>
  <c r="P98" i="13"/>
  <c r="R97" i="13"/>
  <c r="P97" i="13"/>
  <c r="R96" i="13"/>
  <c r="P96" i="13"/>
  <c r="R95" i="13"/>
  <c r="P95" i="13"/>
  <c r="R94" i="13"/>
  <c r="P94" i="13"/>
  <c r="R93" i="13"/>
  <c r="P93" i="13"/>
  <c r="R92" i="13"/>
  <c r="P92" i="13"/>
  <c r="R91" i="13"/>
  <c r="P91" i="13"/>
  <c r="R90" i="13"/>
  <c r="P90" i="13"/>
  <c r="R89" i="13"/>
  <c r="P89" i="13"/>
  <c r="R88" i="13"/>
  <c r="P88" i="13"/>
  <c r="R87" i="13"/>
  <c r="P87" i="13"/>
  <c r="R86" i="13"/>
  <c r="P86" i="13"/>
  <c r="R85" i="13"/>
  <c r="P85" i="13"/>
  <c r="R84" i="13"/>
  <c r="P84" i="13"/>
  <c r="R83" i="13"/>
  <c r="P83" i="13"/>
  <c r="R82" i="13"/>
  <c r="P82" i="13"/>
  <c r="R81" i="13"/>
  <c r="P81" i="13"/>
  <c r="R80" i="13"/>
  <c r="P80" i="13"/>
  <c r="R79" i="13"/>
  <c r="P79" i="13"/>
  <c r="R78" i="13"/>
  <c r="P78" i="13"/>
  <c r="R77" i="13"/>
  <c r="P77" i="13"/>
  <c r="R76" i="13"/>
  <c r="P76" i="13"/>
  <c r="R75" i="13"/>
  <c r="P75" i="13"/>
  <c r="R74" i="13"/>
  <c r="P74" i="13"/>
  <c r="R73" i="13"/>
  <c r="P73" i="13"/>
  <c r="R72" i="13"/>
  <c r="P72" i="13"/>
  <c r="R71" i="13"/>
  <c r="P71" i="13"/>
  <c r="R70" i="13"/>
  <c r="P70" i="13"/>
  <c r="R69" i="13"/>
  <c r="P69" i="13"/>
  <c r="R68" i="13"/>
  <c r="P68" i="13"/>
  <c r="R67" i="13"/>
  <c r="P67" i="13"/>
  <c r="R66" i="13"/>
  <c r="P66" i="13"/>
  <c r="R65" i="13"/>
  <c r="P65" i="13"/>
  <c r="R64" i="13"/>
  <c r="P64" i="13"/>
  <c r="R63" i="13"/>
  <c r="P63" i="13"/>
  <c r="R62" i="13"/>
  <c r="P62" i="13"/>
  <c r="R61" i="13"/>
  <c r="P61" i="13"/>
  <c r="R60" i="13"/>
  <c r="P60" i="13"/>
  <c r="R59" i="13"/>
  <c r="P59" i="13"/>
  <c r="R58" i="13"/>
  <c r="P58" i="13"/>
  <c r="R57" i="13"/>
  <c r="P57" i="13"/>
  <c r="R56" i="13"/>
  <c r="P56" i="13"/>
  <c r="R55" i="13"/>
  <c r="P55" i="13"/>
  <c r="R54" i="13"/>
  <c r="P54" i="13"/>
  <c r="R53" i="13"/>
  <c r="P53" i="13"/>
  <c r="R52" i="13"/>
  <c r="P52" i="13"/>
  <c r="R51" i="13"/>
  <c r="P51" i="13"/>
  <c r="R50" i="13"/>
  <c r="P50" i="13"/>
  <c r="R49" i="13"/>
  <c r="P49" i="13"/>
  <c r="R48" i="13"/>
  <c r="P48" i="13"/>
  <c r="R47" i="13"/>
  <c r="P47" i="13"/>
  <c r="R46" i="13"/>
  <c r="P46" i="13"/>
  <c r="R45" i="13"/>
  <c r="P45" i="13"/>
  <c r="R44" i="13"/>
  <c r="P44" i="13"/>
  <c r="R43" i="13"/>
  <c r="P43" i="13"/>
  <c r="R42" i="13"/>
  <c r="P42" i="13"/>
  <c r="R41" i="13"/>
  <c r="P41" i="13"/>
  <c r="R40" i="13"/>
  <c r="P40" i="13"/>
  <c r="R39" i="13"/>
  <c r="P39" i="13"/>
  <c r="R38" i="13"/>
  <c r="P38" i="13"/>
  <c r="R37" i="13"/>
  <c r="P37" i="13"/>
  <c r="R36" i="13"/>
  <c r="P36" i="13"/>
  <c r="R35" i="13"/>
  <c r="P35" i="13"/>
  <c r="R34" i="13"/>
  <c r="P34" i="13"/>
  <c r="R33" i="13"/>
  <c r="P33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6" i="13"/>
  <c r="P26" i="13"/>
  <c r="R25" i="13"/>
  <c r="P25" i="13"/>
  <c r="R24" i="13"/>
  <c r="P24" i="13"/>
  <c r="R23" i="13"/>
  <c r="P23" i="13"/>
  <c r="R22" i="13"/>
  <c r="P22" i="13"/>
  <c r="R21" i="13"/>
  <c r="P21" i="13"/>
  <c r="R20" i="13"/>
  <c r="P20" i="13"/>
  <c r="R19" i="13"/>
  <c r="P19" i="13"/>
  <c r="R18" i="13"/>
  <c r="P18" i="13"/>
  <c r="R17" i="13"/>
  <c r="P17" i="13"/>
  <c r="R16" i="13"/>
  <c r="P16" i="13"/>
  <c r="R15" i="13"/>
  <c r="P15" i="13"/>
  <c r="R513" i="14"/>
  <c r="P513" i="14"/>
  <c r="R512" i="14"/>
  <c r="P512" i="14"/>
  <c r="R511" i="14"/>
  <c r="P511" i="14"/>
  <c r="R510" i="14"/>
  <c r="P510" i="14"/>
  <c r="R509" i="14"/>
  <c r="P509" i="14"/>
  <c r="R508" i="14"/>
  <c r="P508" i="14"/>
  <c r="R507" i="14"/>
  <c r="P507" i="14"/>
  <c r="R506" i="14"/>
  <c r="P506" i="14"/>
  <c r="R505" i="14"/>
  <c r="P505" i="14"/>
  <c r="R504" i="14"/>
  <c r="P504" i="14"/>
  <c r="R503" i="14"/>
  <c r="P503" i="14"/>
  <c r="R502" i="14"/>
  <c r="P502" i="14"/>
  <c r="R501" i="14"/>
  <c r="P501" i="14"/>
  <c r="R500" i="14"/>
  <c r="P500" i="14"/>
  <c r="R499" i="14"/>
  <c r="P499" i="14"/>
  <c r="R498" i="14"/>
  <c r="P498" i="14"/>
  <c r="R497" i="14"/>
  <c r="P497" i="14"/>
  <c r="R496" i="14"/>
  <c r="P496" i="14"/>
  <c r="R495" i="14"/>
  <c r="P495" i="14"/>
  <c r="R494" i="14"/>
  <c r="P494" i="14"/>
  <c r="R493" i="14"/>
  <c r="P493" i="14"/>
  <c r="R492" i="14"/>
  <c r="P492" i="14"/>
  <c r="R491" i="14"/>
  <c r="P491" i="14"/>
  <c r="R490" i="14"/>
  <c r="P490" i="14"/>
  <c r="R489" i="14"/>
  <c r="P489" i="14"/>
  <c r="R488" i="14"/>
  <c r="P488" i="14"/>
  <c r="R487" i="14"/>
  <c r="P487" i="14"/>
  <c r="R486" i="14"/>
  <c r="P486" i="14"/>
  <c r="R485" i="14"/>
  <c r="P485" i="14"/>
  <c r="R484" i="14"/>
  <c r="P484" i="14"/>
  <c r="R483" i="14"/>
  <c r="P483" i="14"/>
  <c r="R482" i="14"/>
  <c r="P482" i="14"/>
  <c r="R481" i="14"/>
  <c r="P481" i="14"/>
  <c r="R480" i="14"/>
  <c r="P480" i="14"/>
  <c r="R479" i="14"/>
  <c r="P479" i="14"/>
  <c r="R478" i="14"/>
  <c r="P478" i="14"/>
  <c r="R477" i="14"/>
  <c r="P477" i="14"/>
  <c r="R476" i="14"/>
  <c r="P476" i="14"/>
  <c r="R475" i="14"/>
  <c r="P475" i="14"/>
  <c r="R474" i="14"/>
  <c r="P474" i="14"/>
  <c r="R473" i="14"/>
  <c r="P473" i="14"/>
  <c r="R472" i="14"/>
  <c r="P472" i="14"/>
  <c r="R471" i="14"/>
  <c r="P471" i="14"/>
  <c r="R470" i="14"/>
  <c r="P470" i="14"/>
  <c r="R469" i="14"/>
  <c r="P469" i="14"/>
  <c r="R468" i="14"/>
  <c r="P468" i="14"/>
  <c r="R467" i="14"/>
  <c r="P467" i="14"/>
  <c r="R466" i="14"/>
  <c r="P466" i="14"/>
  <c r="R465" i="14"/>
  <c r="P465" i="14"/>
  <c r="R464" i="14"/>
  <c r="P464" i="14"/>
  <c r="R463" i="14"/>
  <c r="P463" i="14"/>
  <c r="R462" i="14"/>
  <c r="P462" i="14"/>
  <c r="R461" i="14"/>
  <c r="P461" i="14"/>
  <c r="R460" i="14"/>
  <c r="P460" i="14"/>
  <c r="R459" i="14"/>
  <c r="P459" i="14"/>
  <c r="R458" i="14"/>
  <c r="P458" i="14"/>
  <c r="R457" i="14"/>
  <c r="P457" i="14"/>
  <c r="R456" i="14"/>
  <c r="P456" i="14"/>
  <c r="R455" i="14"/>
  <c r="P455" i="14"/>
  <c r="R454" i="14"/>
  <c r="P454" i="14"/>
  <c r="R453" i="14"/>
  <c r="P453" i="14"/>
  <c r="R452" i="14"/>
  <c r="P452" i="14"/>
  <c r="R451" i="14"/>
  <c r="P451" i="14"/>
  <c r="R450" i="14"/>
  <c r="P450" i="14"/>
  <c r="R449" i="14"/>
  <c r="P449" i="14"/>
  <c r="R448" i="14"/>
  <c r="P448" i="14"/>
  <c r="R447" i="14"/>
  <c r="P447" i="14"/>
  <c r="R446" i="14"/>
  <c r="P446" i="14"/>
  <c r="R445" i="14"/>
  <c r="P445" i="14"/>
  <c r="R444" i="14"/>
  <c r="P444" i="14"/>
  <c r="R443" i="14"/>
  <c r="P443" i="14"/>
  <c r="R442" i="14"/>
  <c r="P442" i="14"/>
  <c r="R441" i="14"/>
  <c r="P441" i="14"/>
  <c r="R440" i="14"/>
  <c r="P440" i="14"/>
  <c r="R439" i="14"/>
  <c r="P439" i="14"/>
  <c r="R438" i="14"/>
  <c r="P438" i="14"/>
  <c r="R437" i="14"/>
  <c r="P437" i="14"/>
  <c r="R436" i="14"/>
  <c r="P436" i="14"/>
  <c r="R435" i="14"/>
  <c r="P435" i="14"/>
  <c r="R434" i="14"/>
  <c r="P434" i="14"/>
  <c r="R433" i="14"/>
  <c r="P433" i="14"/>
  <c r="R432" i="14"/>
  <c r="P432" i="14"/>
  <c r="R431" i="14"/>
  <c r="P431" i="14"/>
  <c r="R430" i="14"/>
  <c r="P430" i="14"/>
  <c r="R429" i="14"/>
  <c r="P429" i="14"/>
  <c r="R428" i="14"/>
  <c r="P428" i="14"/>
  <c r="R427" i="14"/>
  <c r="P427" i="14"/>
  <c r="R426" i="14"/>
  <c r="P426" i="14"/>
  <c r="R425" i="14"/>
  <c r="P425" i="14"/>
  <c r="R424" i="14"/>
  <c r="P424" i="14"/>
  <c r="R423" i="14"/>
  <c r="P423" i="14"/>
  <c r="R422" i="14"/>
  <c r="P422" i="14"/>
  <c r="R421" i="14"/>
  <c r="P421" i="14"/>
  <c r="R420" i="14"/>
  <c r="P420" i="14"/>
  <c r="R419" i="14"/>
  <c r="P419" i="14"/>
  <c r="R418" i="14"/>
  <c r="P418" i="14"/>
  <c r="R417" i="14"/>
  <c r="P417" i="14"/>
  <c r="R416" i="14"/>
  <c r="P416" i="14"/>
  <c r="R415" i="14"/>
  <c r="P415" i="14"/>
  <c r="R414" i="14"/>
  <c r="P414" i="14"/>
  <c r="R413" i="14"/>
  <c r="P413" i="14"/>
  <c r="R412" i="14"/>
  <c r="P412" i="14"/>
  <c r="R411" i="14"/>
  <c r="P411" i="14"/>
  <c r="R410" i="14"/>
  <c r="P410" i="14"/>
  <c r="R409" i="14"/>
  <c r="P409" i="14"/>
  <c r="R408" i="14"/>
  <c r="P408" i="14"/>
  <c r="R407" i="14"/>
  <c r="P407" i="14"/>
  <c r="R406" i="14"/>
  <c r="P406" i="14"/>
  <c r="R405" i="14"/>
  <c r="P405" i="14"/>
  <c r="R404" i="14"/>
  <c r="P404" i="14"/>
  <c r="R403" i="14"/>
  <c r="P403" i="14"/>
  <c r="R402" i="14"/>
  <c r="P402" i="14"/>
  <c r="R401" i="14"/>
  <c r="P401" i="14"/>
  <c r="R400" i="14"/>
  <c r="P400" i="14"/>
  <c r="R399" i="14"/>
  <c r="P399" i="14"/>
  <c r="R398" i="14"/>
  <c r="P398" i="14"/>
  <c r="R397" i="14"/>
  <c r="P397" i="14"/>
  <c r="R396" i="14"/>
  <c r="P396" i="14"/>
  <c r="R395" i="14"/>
  <c r="P395" i="14"/>
  <c r="R394" i="14"/>
  <c r="P394" i="14"/>
  <c r="R393" i="14"/>
  <c r="P393" i="14"/>
  <c r="R392" i="14"/>
  <c r="P392" i="14"/>
  <c r="R391" i="14"/>
  <c r="P391" i="14"/>
  <c r="R390" i="14"/>
  <c r="P390" i="14"/>
  <c r="R389" i="14"/>
  <c r="P389" i="14"/>
  <c r="R388" i="14"/>
  <c r="P388" i="14"/>
  <c r="R387" i="14"/>
  <c r="P387" i="14"/>
  <c r="R386" i="14"/>
  <c r="P386" i="14"/>
  <c r="R385" i="14"/>
  <c r="P385" i="14"/>
  <c r="R384" i="14"/>
  <c r="P384" i="14"/>
  <c r="R383" i="14"/>
  <c r="P383" i="14"/>
  <c r="R382" i="14"/>
  <c r="P382" i="14"/>
  <c r="R381" i="14"/>
  <c r="P381" i="14"/>
  <c r="R380" i="14"/>
  <c r="P380" i="14"/>
  <c r="R379" i="14"/>
  <c r="P379" i="14"/>
  <c r="R378" i="14"/>
  <c r="P378" i="14"/>
  <c r="R377" i="14"/>
  <c r="P377" i="14"/>
  <c r="R376" i="14"/>
  <c r="P376" i="14"/>
  <c r="R375" i="14"/>
  <c r="P375" i="14"/>
  <c r="R374" i="14"/>
  <c r="P374" i="14"/>
  <c r="R373" i="14"/>
  <c r="P373" i="14"/>
  <c r="R372" i="14"/>
  <c r="P372" i="14"/>
  <c r="R371" i="14"/>
  <c r="P371" i="14"/>
  <c r="R370" i="14"/>
  <c r="P370" i="14"/>
  <c r="R369" i="14"/>
  <c r="P369" i="14"/>
  <c r="R368" i="14"/>
  <c r="P368" i="14"/>
  <c r="R367" i="14"/>
  <c r="P367" i="14"/>
  <c r="R366" i="14"/>
  <c r="P366" i="14"/>
  <c r="R365" i="14"/>
  <c r="P365" i="14"/>
  <c r="R364" i="14"/>
  <c r="P364" i="14"/>
  <c r="R363" i="14"/>
  <c r="P363" i="14"/>
  <c r="R362" i="14"/>
  <c r="P362" i="14"/>
  <c r="R361" i="14"/>
  <c r="P361" i="14"/>
  <c r="R360" i="14"/>
  <c r="P360" i="14"/>
  <c r="R359" i="14"/>
  <c r="P359" i="14"/>
  <c r="R358" i="14"/>
  <c r="P358" i="14"/>
  <c r="R357" i="14"/>
  <c r="P357" i="14"/>
  <c r="R356" i="14"/>
  <c r="P356" i="14"/>
  <c r="R355" i="14"/>
  <c r="P355" i="14"/>
  <c r="R354" i="14"/>
  <c r="P354" i="14"/>
  <c r="R353" i="14"/>
  <c r="P353" i="14"/>
  <c r="R352" i="14"/>
  <c r="P352" i="14"/>
  <c r="R351" i="14"/>
  <c r="P351" i="14"/>
  <c r="R350" i="14"/>
  <c r="P350" i="14"/>
  <c r="R349" i="14"/>
  <c r="P349" i="14"/>
  <c r="R348" i="14"/>
  <c r="P348" i="14"/>
  <c r="R347" i="14"/>
  <c r="P347" i="14"/>
  <c r="R346" i="14"/>
  <c r="P346" i="14"/>
  <c r="R345" i="14"/>
  <c r="P345" i="14"/>
  <c r="R344" i="14"/>
  <c r="P344" i="14"/>
  <c r="R343" i="14"/>
  <c r="P343" i="14"/>
  <c r="R342" i="14"/>
  <c r="P342" i="14"/>
  <c r="R341" i="14"/>
  <c r="P341" i="14"/>
  <c r="R340" i="14"/>
  <c r="P340" i="14"/>
  <c r="R339" i="14"/>
  <c r="P339" i="14"/>
  <c r="R338" i="14"/>
  <c r="P338" i="14"/>
  <c r="R337" i="14"/>
  <c r="P337" i="14"/>
  <c r="R336" i="14"/>
  <c r="P336" i="14"/>
  <c r="R335" i="14"/>
  <c r="P335" i="14"/>
  <c r="R334" i="14"/>
  <c r="P334" i="14"/>
  <c r="R333" i="14"/>
  <c r="P333" i="14"/>
  <c r="R332" i="14"/>
  <c r="P332" i="14"/>
  <c r="R331" i="14"/>
  <c r="P331" i="14"/>
  <c r="R330" i="14"/>
  <c r="P330" i="14"/>
  <c r="R329" i="14"/>
  <c r="P329" i="14"/>
  <c r="R328" i="14"/>
  <c r="P328" i="14"/>
  <c r="R327" i="14"/>
  <c r="P327" i="14"/>
  <c r="R326" i="14"/>
  <c r="P326" i="14"/>
  <c r="R325" i="14"/>
  <c r="P325" i="14"/>
  <c r="R324" i="14"/>
  <c r="P324" i="14"/>
  <c r="R323" i="14"/>
  <c r="P323" i="14"/>
  <c r="R322" i="14"/>
  <c r="P322" i="14"/>
  <c r="R321" i="14"/>
  <c r="P321" i="14"/>
  <c r="R320" i="14"/>
  <c r="P320" i="14"/>
  <c r="R319" i="14"/>
  <c r="P319" i="14"/>
  <c r="R318" i="14"/>
  <c r="P318" i="14"/>
  <c r="R317" i="14"/>
  <c r="P317" i="14"/>
  <c r="R316" i="14"/>
  <c r="P316" i="14"/>
  <c r="R315" i="14"/>
  <c r="P315" i="14"/>
  <c r="R314" i="14"/>
  <c r="P314" i="14"/>
  <c r="R313" i="14"/>
  <c r="P313" i="14"/>
  <c r="R312" i="14"/>
  <c r="P312" i="14"/>
  <c r="R311" i="14"/>
  <c r="P311" i="14"/>
  <c r="R310" i="14"/>
  <c r="P310" i="14"/>
  <c r="R309" i="14"/>
  <c r="P309" i="14"/>
  <c r="R308" i="14"/>
  <c r="P308" i="14"/>
  <c r="R307" i="14"/>
  <c r="P307" i="14"/>
  <c r="R306" i="14"/>
  <c r="P306" i="14"/>
  <c r="R305" i="14"/>
  <c r="P305" i="14"/>
  <c r="R304" i="14"/>
  <c r="P304" i="14"/>
  <c r="R303" i="14"/>
  <c r="P303" i="14"/>
  <c r="R302" i="14"/>
  <c r="P302" i="14"/>
  <c r="R301" i="14"/>
  <c r="P301" i="14"/>
  <c r="R300" i="14"/>
  <c r="P300" i="14"/>
  <c r="R299" i="14"/>
  <c r="P299" i="14"/>
  <c r="R298" i="14"/>
  <c r="P298" i="14"/>
  <c r="R297" i="14"/>
  <c r="P297" i="14"/>
  <c r="R296" i="14"/>
  <c r="P296" i="14"/>
  <c r="R295" i="14"/>
  <c r="P295" i="14"/>
  <c r="R294" i="14"/>
  <c r="P294" i="14"/>
  <c r="R293" i="14"/>
  <c r="P293" i="14"/>
  <c r="R292" i="14"/>
  <c r="P292" i="14"/>
  <c r="R291" i="14"/>
  <c r="P291" i="14"/>
  <c r="R290" i="14"/>
  <c r="P290" i="14"/>
  <c r="R289" i="14"/>
  <c r="P289" i="14"/>
  <c r="R288" i="14"/>
  <c r="P288" i="14"/>
  <c r="R287" i="14"/>
  <c r="P287" i="14"/>
  <c r="R286" i="14"/>
  <c r="P286" i="14"/>
  <c r="R285" i="14"/>
  <c r="P285" i="14"/>
  <c r="R284" i="14"/>
  <c r="P284" i="14"/>
  <c r="R283" i="14"/>
  <c r="P283" i="14"/>
  <c r="R282" i="14"/>
  <c r="P282" i="14"/>
  <c r="R281" i="14"/>
  <c r="P281" i="14"/>
  <c r="R280" i="14"/>
  <c r="P280" i="14"/>
  <c r="R279" i="14"/>
  <c r="P279" i="14"/>
  <c r="R278" i="14"/>
  <c r="P278" i="14"/>
  <c r="R277" i="14"/>
  <c r="P277" i="14"/>
  <c r="R276" i="14"/>
  <c r="P276" i="14"/>
  <c r="R275" i="14"/>
  <c r="P275" i="14"/>
  <c r="R274" i="14"/>
  <c r="P274" i="14"/>
  <c r="R273" i="14"/>
  <c r="P273" i="14"/>
  <c r="R272" i="14"/>
  <c r="P272" i="14"/>
  <c r="R271" i="14"/>
  <c r="P271" i="14"/>
  <c r="R270" i="14"/>
  <c r="P270" i="14"/>
  <c r="R269" i="14"/>
  <c r="P269" i="14"/>
  <c r="R268" i="14"/>
  <c r="P268" i="14"/>
  <c r="R267" i="14"/>
  <c r="P267" i="14"/>
  <c r="R266" i="14"/>
  <c r="P266" i="14"/>
  <c r="R265" i="14"/>
  <c r="P265" i="14"/>
  <c r="R264" i="14"/>
  <c r="P264" i="14"/>
  <c r="R263" i="14"/>
  <c r="P263" i="14"/>
  <c r="R262" i="14"/>
  <c r="P262" i="14"/>
  <c r="R261" i="14"/>
  <c r="P261" i="14"/>
  <c r="R260" i="14"/>
  <c r="P260" i="14"/>
  <c r="R259" i="14"/>
  <c r="P259" i="14"/>
  <c r="R258" i="14"/>
  <c r="P258" i="14"/>
  <c r="R257" i="14"/>
  <c r="P257" i="14"/>
  <c r="R256" i="14"/>
  <c r="P256" i="14"/>
  <c r="R255" i="14"/>
  <c r="P255" i="14"/>
  <c r="R254" i="14"/>
  <c r="P254" i="14"/>
  <c r="R253" i="14"/>
  <c r="P253" i="14"/>
  <c r="R252" i="14"/>
  <c r="P252" i="14"/>
  <c r="R251" i="14"/>
  <c r="P251" i="14"/>
  <c r="R250" i="14"/>
  <c r="P250" i="14"/>
  <c r="R249" i="14"/>
  <c r="P249" i="14"/>
  <c r="R248" i="14"/>
  <c r="P248" i="14"/>
  <c r="R247" i="14"/>
  <c r="P247" i="14"/>
  <c r="R246" i="14"/>
  <c r="P246" i="14"/>
  <c r="R245" i="14"/>
  <c r="P245" i="14"/>
  <c r="R244" i="14"/>
  <c r="P244" i="14"/>
  <c r="R243" i="14"/>
  <c r="P243" i="14"/>
  <c r="R242" i="14"/>
  <c r="P242" i="14"/>
  <c r="R241" i="14"/>
  <c r="P241" i="14"/>
  <c r="R240" i="14"/>
  <c r="P240" i="14"/>
  <c r="R239" i="14"/>
  <c r="P239" i="14"/>
  <c r="R238" i="14"/>
  <c r="P238" i="14"/>
  <c r="R237" i="14"/>
  <c r="P237" i="14"/>
  <c r="R236" i="14"/>
  <c r="P236" i="14"/>
  <c r="R235" i="14"/>
  <c r="P235" i="14"/>
  <c r="R234" i="14"/>
  <c r="P234" i="14"/>
  <c r="R233" i="14"/>
  <c r="P233" i="14"/>
  <c r="R232" i="14"/>
  <c r="P232" i="14"/>
  <c r="R231" i="14"/>
  <c r="P231" i="14"/>
  <c r="R230" i="14"/>
  <c r="P230" i="14"/>
  <c r="R229" i="14"/>
  <c r="P229" i="14"/>
  <c r="R228" i="14"/>
  <c r="P228" i="14"/>
  <c r="R227" i="14"/>
  <c r="P227" i="14"/>
  <c r="R226" i="14"/>
  <c r="P226" i="14"/>
  <c r="R225" i="14"/>
  <c r="P225" i="14"/>
  <c r="R224" i="14"/>
  <c r="P224" i="14"/>
  <c r="R223" i="14"/>
  <c r="P223" i="14"/>
  <c r="R222" i="14"/>
  <c r="P222" i="14"/>
  <c r="R221" i="14"/>
  <c r="P221" i="14"/>
  <c r="R220" i="14"/>
  <c r="P220" i="14"/>
  <c r="R219" i="14"/>
  <c r="P219" i="14"/>
  <c r="R218" i="14"/>
  <c r="P218" i="14"/>
  <c r="R217" i="14"/>
  <c r="P217" i="14"/>
  <c r="R216" i="14"/>
  <c r="P216" i="14"/>
  <c r="R215" i="14"/>
  <c r="P215" i="14"/>
  <c r="R214" i="14"/>
  <c r="P214" i="14"/>
  <c r="R213" i="14"/>
  <c r="P213" i="14"/>
  <c r="R212" i="14"/>
  <c r="P212" i="14"/>
  <c r="R211" i="14"/>
  <c r="P211" i="14"/>
  <c r="R210" i="14"/>
  <c r="P210" i="14"/>
  <c r="R209" i="14"/>
  <c r="P209" i="14"/>
  <c r="R208" i="14"/>
  <c r="P208" i="14"/>
  <c r="R207" i="14"/>
  <c r="P207" i="14"/>
  <c r="R206" i="14"/>
  <c r="P206" i="14"/>
  <c r="R205" i="14"/>
  <c r="P205" i="14"/>
  <c r="R204" i="14"/>
  <c r="P204" i="14"/>
  <c r="R203" i="14"/>
  <c r="P203" i="14"/>
  <c r="R202" i="14"/>
  <c r="P202" i="14"/>
  <c r="R201" i="14"/>
  <c r="P201" i="14"/>
  <c r="R200" i="14"/>
  <c r="P200" i="14"/>
  <c r="R199" i="14"/>
  <c r="P199" i="14"/>
  <c r="R198" i="14"/>
  <c r="P198" i="14"/>
  <c r="R197" i="14"/>
  <c r="P197" i="14"/>
  <c r="R196" i="14"/>
  <c r="P196" i="14"/>
  <c r="R195" i="14"/>
  <c r="P195" i="14"/>
  <c r="R194" i="14"/>
  <c r="P194" i="14"/>
  <c r="R193" i="14"/>
  <c r="P193" i="14"/>
  <c r="R192" i="14"/>
  <c r="P192" i="14"/>
  <c r="R191" i="14"/>
  <c r="P191" i="14"/>
  <c r="R190" i="14"/>
  <c r="P190" i="14"/>
  <c r="R189" i="14"/>
  <c r="P189" i="14"/>
  <c r="R188" i="14"/>
  <c r="P188" i="14"/>
  <c r="R187" i="14"/>
  <c r="P187" i="14"/>
  <c r="R186" i="14"/>
  <c r="P186" i="14"/>
  <c r="R185" i="14"/>
  <c r="P185" i="14"/>
  <c r="R184" i="14"/>
  <c r="P184" i="14"/>
  <c r="R183" i="14"/>
  <c r="P183" i="14"/>
  <c r="R182" i="14"/>
  <c r="P182" i="14"/>
  <c r="R181" i="14"/>
  <c r="P181" i="14"/>
  <c r="R180" i="14"/>
  <c r="P180" i="14"/>
  <c r="R179" i="14"/>
  <c r="P179" i="14"/>
  <c r="R178" i="14"/>
  <c r="P178" i="14"/>
  <c r="R177" i="14"/>
  <c r="P177" i="14"/>
  <c r="R176" i="14"/>
  <c r="P176" i="14"/>
  <c r="R175" i="14"/>
  <c r="P175" i="14"/>
  <c r="R174" i="14"/>
  <c r="P174" i="14"/>
  <c r="R173" i="14"/>
  <c r="P173" i="14"/>
  <c r="R172" i="14"/>
  <c r="P172" i="14"/>
  <c r="R171" i="14"/>
  <c r="P171" i="14"/>
  <c r="R170" i="14"/>
  <c r="P170" i="14"/>
  <c r="R169" i="14"/>
  <c r="P169" i="14"/>
  <c r="R168" i="14"/>
  <c r="P168" i="14"/>
  <c r="R167" i="14"/>
  <c r="P167" i="14"/>
  <c r="R166" i="14"/>
  <c r="P166" i="14"/>
  <c r="R165" i="14"/>
  <c r="P165" i="14"/>
  <c r="R164" i="14"/>
  <c r="P164" i="14"/>
  <c r="R163" i="14"/>
  <c r="P163" i="14"/>
  <c r="R162" i="14"/>
  <c r="P162" i="14"/>
  <c r="R161" i="14"/>
  <c r="P161" i="14"/>
  <c r="R160" i="14"/>
  <c r="P160" i="14"/>
  <c r="R159" i="14"/>
  <c r="P159" i="14"/>
  <c r="R158" i="14"/>
  <c r="P158" i="14"/>
  <c r="R157" i="14"/>
  <c r="P157" i="14"/>
  <c r="R156" i="14"/>
  <c r="P156" i="14"/>
  <c r="R155" i="14"/>
  <c r="P155" i="14"/>
  <c r="R154" i="14"/>
  <c r="P154" i="14"/>
  <c r="R153" i="14"/>
  <c r="P153" i="14"/>
  <c r="R152" i="14"/>
  <c r="P152" i="14"/>
  <c r="R151" i="14"/>
  <c r="P151" i="14"/>
  <c r="R150" i="14"/>
  <c r="P150" i="14"/>
  <c r="R149" i="14"/>
  <c r="P149" i="14"/>
  <c r="R148" i="14"/>
  <c r="P148" i="14"/>
  <c r="R147" i="14"/>
  <c r="P147" i="14"/>
  <c r="R146" i="14"/>
  <c r="P146" i="14"/>
  <c r="R145" i="14"/>
  <c r="P145" i="14"/>
  <c r="R144" i="14"/>
  <c r="P144" i="14"/>
  <c r="R143" i="14"/>
  <c r="P143" i="14"/>
  <c r="R142" i="14"/>
  <c r="P142" i="14"/>
  <c r="R141" i="14"/>
  <c r="P141" i="14"/>
  <c r="R140" i="14"/>
  <c r="P140" i="14"/>
  <c r="R139" i="14"/>
  <c r="P139" i="14"/>
  <c r="R138" i="14"/>
  <c r="P138" i="14"/>
  <c r="R137" i="14"/>
  <c r="P137" i="14"/>
  <c r="R136" i="14"/>
  <c r="P136" i="14"/>
  <c r="R135" i="14"/>
  <c r="P135" i="14"/>
  <c r="R134" i="14"/>
  <c r="P134" i="14"/>
  <c r="R133" i="14"/>
  <c r="P133" i="14"/>
  <c r="R132" i="14"/>
  <c r="P132" i="14"/>
  <c r="R131" i="14"/>
  <c r="P131" i="14"/>
  <c r="R130" i="14"/>
  <c r="P130" i="14"/>
  <c r="R129" i="14"/>
  <c r="P129" i="14"/>
  <c r="R128" i="14"/>
  <c r="P128" i="14"/>
  <c r="R127" i="14"/>
  <c r="P127" i="14"/>
  <c r="R126" i="14"/>
  <c r="P126" i="14"/>
  <c r="R125" i="14"/>
  <c r="P125" i="14"/>
  <c r="R124" i="14"/>
  <c r="P124" i="14"/>
  <c r="R123" i="14"/>
  <c r="P123" i="14"/>
  <c r="R122" i="14"/>
  <c r="P122" i="14"/>
  <c r="R121" i="14"/>
  <c r="P121" i="14"/>
  <c r="R120" i="14"/>
  <c r="P120" i="14"/>
  <c r="R119" i="14"/>
  <c r="P119" i="14"/>
  <c r="R118" i="14"/>
  <c r="P118" i="14"/>
  <c r="R117" i="14"/>
  <c r="P117" i="14"/>
  <c r="R116" i="14"/>
  <c r="P116" i="14"/>
  <c r="R115" i="14"/>
  <c r="P115" i="14"/>
  <c r="R114" i="14"/>
  <c r="P114" i="14"/>
  <c r="R113" i="14"/>
  <c r="P113" i="14"/>
  <c r="R112" i="14"/>
  <c r="P112" i="14"/>
  <c r="R111" i="14"/>
  <c r="P111" i="14"/>
  <c r="R110" i="14"/>
  <c r="P110" i="14"/>
  <c r="R109" i="14"/>
  <c r="P109" i="14"/>
  <c r="R108" i="14"/>
  <c r="P108" i="14"/>
  <c r="R107" i="14"/>
  <c r="P107" i="14"/>
  <c r="R106" i="14"/>
  <c r="P106" i="14"/>
  <c r="R105" i="14"/>
  <c r="P105" i="14"/>
  <c r="R104" i="14"/>
  <c r="P104" i="14"/>
  <c r="R103" i="14"/>
  <c r="P103" i="14"/>
  <c r="R102" i="14"/>
  <c r="P102" i="14"/>
  <c r="R101" i="14"/>
  <c r="P101" i="14"/>
  <c r="R100" i="14"/>
  <c r="P100" i="14"/>
  <c r="R99" i="14"/>
  <c r="P99" i="14"/>
  <c r="R98" i="14"/>
  <c r="P98" i="14"/>
  <c r="R97" i="14"/>
  <c r="P97" i="14"/>
  <c r="R96" i="14"/>
  <c r="P96" i="14"/>
  <c r="R95" i="14"/>
  <c r="P95" i="14"/>
  <c r="R94" i="14"/>
  <c r="P94" i="14"/>
  <c r="R93" i="14"/>
  <c r="P93" i="14"/>
  <c r="R92" i="14"/>
  <c r="P92" i="14"/>
  <c r="R91" i="14"/>
  <c r="P91" i="14"/>
  <c r="R90" i="14"/>
  <c r="P90" i="14"/>
  <c r="R89" i="14"/>
  <c r="P89" i="14"/>
  <c r="R88" i="14"/>
  <c r="P88" i="14"/>
  <c r="R87" i="14"/>
  <c r="P87" i="14"/>
  <c r="R86" i="14"/>
  <c r="P86" i="14"/>
  <c r="R85" i="14"/>
  <c r="P85" i="14"/>
  <c r="R84" i="14"/>
  <c r="P84" i="14"/>
  <c r="R83" i="14"/>
  <c r="P83" i="14"/>
  <c r="R82" i="14"/>
  <c r="P82" i="14"/>
  <c r="R81" i="14"/>
  <c r="P81" i="14"/>
  <c r="R80" i="14"/>
  <c r="P80" i="14"/>
  <c r="R79" i="14"/>
  <c r="P79" i="14"/>
  <c r="R78" i="14"/>
  <c r="P78" i="14"/>
  <c r="R77" i="14"/>
  <c r="P77" i="14"/>
  <c r="R76" i="14"/>
  <c r="P76" i="14"/>
  <c r="R75" i="14"/>
  <c r="P75" i="14"/>
  <c r="R74" i="14"/>
  <c r="P74" i="14"/>
  <c r="R73" i="14"/>
  <c r="P73" i="14"/>
  <c r="R72" i="14"/>
  <c r="P72" i="14"/>
  <c r="R71" i="14"/>
  <c r="P71" i="14"/>
  <c r="R70" i="14"/>
  <c r="P70" i="14"/>
  <c r="R69" i="14"/>
  <c r="P69" i="14"/>
  <c r="R68" i="14"/>
  <c r="P68" i="14"/>
  <c r="R67" i="14"/>
  <c r="P67" i="14"/>
  <c r="R66" i="14"/>
  <c r="P66" i="14"/>
  <c r="R65" i="14"/>
  <c r="P65" i="14"/>
  <c r="R64" i="14"/>
  <c r="P64" i="14"/>
  <c r="R63" i="14"/>
  <c r="P63" i="14"/>
  <c r="R62" i="14"/>
  <c r="P62" i="14"/>
  <c r="R61" i="14"/>
  <c r="P61" i="14"/>
  <c r="R60" i="14"/>
  <c r="P60" i="14"/>
  <c r="R59" i="14"/>
  <c r="P59" i="14"/>
  <c r="R58" i="14"/>
  <c r="P58" i="14"/>
  <c r="R57" i="14"/>
  <c r="P57" i="14"/>
  <c r="R56" i="14"/>
  <c r="P56" i="14"/>
  <c r="R55" i="14"/>
  <c r="P55" i="14"/>
  <c r="R54" i="14"/>
  <c r="P54" i="14"/>
  <c r="R53" i="14"/>
  <c r="P53" i="14"/>
  <c r="R52" i="14"/>
  <c r="P52" i="14"/>
  <c r="R51" i="14"/>
  <c r="P51" i="14"/>
  <c r="R50" i="14"/>
  <c r="P50" i="14"/>
  <c r="R49" i="14"/>
  <c r="P49" i="14"/>
  <c r="R48" i="14"/>
  <c r="P48" i="14"/>
  <c r="R47" i="14"/>
  <c r="P47" i="14"/>
  <c r="R46" i="14"/>
  <c r="P46" i="14"/>
  <c r="R45" i="14"/>
  <c r="P45" i="14"/>
  <c r="R44" i="14"/>
  <c r="P44" i="14"/>
  <c r="R43" i="14"/>
  <c r="P43" i="14"/>
  <c r="R42" i="14"/>
  <c r="P42" i="14"/>
  <c r="R41" i="14"/>
  <c r="P41" i="14"/>
  <c r="R40" i="14"/>
  <c r="P40" i="14"/>
  <c r="R39" i="14"/>
  <c r="P39" i="14"/>
  <c r="R38" i="14"/>
  <c r="P38" i="14"/>
  <c r="R37" i="14"/>
  <c r="P37" i="14"/>
  <c r="R36" i="14"/>
  <c r="P36" i="14"/>
  <c r="R35" i="14"/>
  <c r="P35" i="14"/>
  <c r="R34" i="14"/>
  <c r="P34" i="14"/>
  <c r="R33" i="14"/>
  <c r="P33" i="14"/>
  <c r="R32" i="14"/>
  <c r="P32" i="14"/>
  <c r="R31" i="14"/>
  <c r="P31" i="14"/>
  <c r="R30" i="14"/>
  <c r="P30" i="14"/>
  <c r="R29" i="14"/>
  <c r="P29" i="14"/>
  <c r="R28" i="14"/>
  <c r="P28" i="14"/>
  <c r="R27" i="14"/>
  <c r="P27" i="14"/>
  <c r="R26" i="14"/>
  <c r="P26" i="14"/>
  <c r="R25" i="14"/>
  <c r="P25" i="14"/>
  <c r="R24" i="14"/>
  <c r="P24" i="14"/>
  <c r="R23" i="14"/>
  <c r="P23" i="14"/>
  <c r="R22" i="14"/>
  <c r="P22" i="14"/>
  <c r="R21" i="14"/>
  <c r="P21" i="14"/>
  <c r="R20" i="14"/>
  <c r="P20" i="14"/>
  <c r="R19" i="14"/>
  <c r="P19" i="14"/>
  <c r="R18" i="14"/>
  <c r="P18" i="14"/>
  <c r="R17" i="14"/>
  <c r="P17" i="14"/>
  <c r="R16" i="14"/>
  <c r="P16" i="14"/>
  <c r="R15" i="14"/>
  <c r="P15" i="14"/>
  <c r="R513" i="15"/>
  <c r="P513" i="15"/>
  <c r="R512" i="15"/>
  <c r="P512" i="15"/>
  <c r="R511" i="15"/>
  <c r="P511" i="15"/>
  <c r="R510" i="15"/>
  <c r="P510" i="15"/>
  <c r="R509" i="15"/>
  <c r="P509" i="15"/>
  <c r="R508" i="15"/>
  <c r="P508" i="15"/>
  <c r="R507" i="15"/>
  <c r="P507" i="15"/>
  <c r="R506" i="15"/>
  <c r="P506" i="15"/>
  <c r="R505" i="15"/>
  <c r="P505" i="15"/>
  <c r="R504" i="15"/>
  <c r="P504" i="15"/>
  <c r="R503" i="15"/>
  <c r="P503" i="15"/>
  <c r="R502" i="15"/>
  <c r="P502" i="15"/>
  <c r="R501" i="15"/>
  <c r="P501" i="15"/>
  <c r="R500" i="15"/>
  <c r="P500" i="15"/>
  <c r="R499" i="15"/>
  <c r="P499" i="15"/>
  <c r="R498" i="15"/>
  <c r="P498" i="15"/>
  <c r="R497" i="15"/>
  <c r="P497" i="15"/>
  <c r="R496" i="15"/>
  <c r="P496" i="15"/>
  <c r="R495" i="15"/>
  <c r="P495" i="15"/>
  <c r="R494" i="15"/>
  <c r="P494" i="15"/>
  <c r="R493" i="15"/>
  <c r="P493" i="15"/>
  <c r="R492" i="15"/>
  <c r="P492" i="15"/>
  <c r="R491" i="15"/>
  <c r="P491" i="15"/>
  <c r="R490" i="15"/>
  <c r="P490" i="15"/>
  <c r="R489" i="15"/>
  <c r="P489" i="15"/>
  <c r="R488" i="15"/>
  <c r="P488" i="15"/>
  <c r="R487" i="15"/>
  <c r="P487" i="15"/>
  <c r="R486" i="15"/>
  <c r="P486" i="15"/>
  <c r="R485" i="15"/>
  <c r="P485" i="15"/>
  <c r="R484" i="15"/>
  <c r="P484" i="15"/>
  <c r="R483" i="15"/>
  <c r="P483" i="15"/>
  <c r="R482" i="15"/>
  <c r="P482" i="15"/>
  <c r="R481" i="15"/>
  <c r="P481" i="15"/>
  <c r="R480" i="15"/>
  <c r="P480" i="15"/>
  <c r="R479" i="15"/>
  <c r="P479" i="15"/>
  <c r="R478" i="15"/>
  <c r="P478" i="15"/>
  <c r="R477" i="15"/>
  <c r="P477" i="15"/>
  <c r="R476" i="15"/>
  <c r="P476" i="15"/>
  <c r="R475" i="15"/>
  <c r="P475" i="15"/>
  <c r="R474" i="15"/>
  <c r="P474" i="15"/>
  <c r="R473" i="15"/>
  <c r="P473" i="15"/>
  <c r="R472" i="15"/>
  <c r="P472" i="15"/>
  <c r="R471" i="15"/>
  <c r="P471" i="15"/>
  <c r="R470" i="15"/>
  <c r="P470" i="15"/>
  <c r="R469" i="15"/>
  <c r="P469" i="15"/>
  <c r="R468" i="15"/>
  <c r="P468" i="15"/>
  <c r="R467" i="15"/>
  <c r="P467" i="15"/>
  <c r="R466" i="15"/>
  <c r="P466" i="15"/>
  <c r="R465" i="15"/>
  <c r="P465" i="15"/>
  <c r="R464" i="15"/>
  <c r="P464" i="15"/>
  <c r="R463" i="15"/>
  <c r="P463" i="15"/>
  <c r="R462" i="15"/>
  <c r="P462" i="15"/>
  <c r="R461" i="15"/>
  <c r="P461" i="15"/>
  <c r="R460" i="15"/>
  <c r="P460" i="15"/>
  <c r="R459" i="15"/>
  <c r="P459" i="15"/>
  <c r="R458" i="15"/>
  <c r="P458" i="15"/>
  <c r="R457" i="15"/>
  <c r="P457" i="15"/>
  <c r="R456" i="15"/>
  <c r="P456" i="15"/>
  <c r="R455" i="15"/>
  <c r="P455" i="15"/>
  <c r="R454" i="15"/>
  <c r="P454" i="15"/>
  <c r="R453" i="15"/>
  <c r="P453" i="15"/>
  <c r="R452" i="15"/>
  <c r="P452" i="15"/>
  <c r="R451" i="15"/>
  <c r="P451" i="15"/>
  <c r="R450" i="15"/>
  <c r="P450" i="15"/>
  <c r="R449" i="15"/>
  <c r="P449" i="15"/>
  <c r="R448" i="15"/>
  <c r="P448" i="15"/>
  <c r="R447" i="15"/>
  <c r="P447" i="15"/>
  <c r="R446" i="15"/>
  <c r="P446" i="15"/>
  <c r="R445" i="15"/>
  <c r="P445" i="15"/>
  <c r="R444" i="15"/>
  <c r="P444" i="15"/>
  <c r="R443" i="15"/>
  <c r="P443" i="15"/>
  <c r="R442" i="15"/>
  <c r="P442" i="15"/>
  <c r="R441" i="15"/>
  <c r="P441" i="15"/>
  <c r="R440" i="15"/>
  <c r="P440" i="15"/>
  <c r="R439" i="15"/>
  <c r="P439" i="15"/>
  <c r="R438" i="15"/>
  <c r="P438" i="15"/>
  <c r="R437" i="15"/>
  <c r="P437" i="15"/>
  <c r="R436" i="15"/>
  <c r="P436" i="15"/>
  <c r="R435" i="15"/>
  <c r="P435" i="15"/>
  <c r="R434" i="15"/>
  <c r="P434" i="15"/>
  <c r="R433" i="15"/>
  <c r="P433" i="15"/>
  <c r="R432" i="15"/>
  <c r="P432" i="15"/>
  <c r="R431" i="15"/>
  <c r="P431" i="15"/>
  <c r="R430" i="15"/>
  <c r="P430" i="15"/>
  <c r="R429" i="15"/>
  <c r="P429" i="15"/>
  <c r="R428" i="15"/>
  <c r="P428" i="15"/>
  <c r="R427" i="15"/>
  <c r="P427" i="15"/>
  <c r="R426" i="15"/>
  <c r="P426" i="15"/>
  <c r="R425" i="15"/>
  <c r="P425" i="15"/>
  <c r="R424" i="15"/>
  <c r="P424" i="15"/>
  <c r="R423" i="15"/>
  <c r="P423" i="15"/>
  <c r="R422" i="15"/>
  <c r="P422" i="15"/>
  <c r="R421" i="15"/>
  <c r="P421" i="15"/>
  <c r="R420" i="15"/>
  <c r="P420" i="15"/>
  <c r="R419" i="15"/>
  <c r="P419" i="15"/>
  <c r="R418" i="15"/>
  <c r="P418" i="15"/>
  <c r="R417" i="15"/>
  <c r="P417" i="15"/>
  <c r="R416" i="15"/>
  <c r="P416" i="15"/>
  <c r="R415" i="15"/>
  <c r="P415" i="15"/>
  <c r="R414" i="15"/>
  <c r="P414" i="15"/>
  <c r="R413" i="15"/>
  <c r="P413" i="15"/>
  <c r="R412" i="15"/>
  <c r="P412" i="15"/>
  <c r="R411" i="15"/>
  <c r="P411" i="15"/>
  <c r="R410" i="15"/>
  <c r="P410" i="15"/>
  <c r="R409" i="15"/>
  <c r="P409" i="15"/>
  <c r="R408" i="15"/>
  <c r="P408" i="15"/>
  <c r="R407" i="15"/>
  <c r="P407" i="15"/>
  <c r="R406" i="15"/>
  <c r="P406" i="15"/>
  <c r="R405" i="15"/>
  <c r="P405" i="15"/>
  <c r="R404" i="15"/>
  <c r="P404" i="15"/>
  <c r="R403" i="15"/>
  <c r="P403" i="15"/>
  <c r="R402" i="15"/>
  <c r="P402" i="15"/>
  <c r="R401" i="15"/>
  <c r="P401" i="15"/>
  <c r="R400" i="15"/>
  <c r="P400" i="15"/>
  <c r="R399" i="15"/>
  <c r="P399" i="15"/>
  <c r="R398" i="15"/>
  <c r="P398" i="15"/>
  <c r="R397" i="15"/>
  <c r="P397" i="15"/>
  <c r="R396" i="15"/>
  <c r="P396" i="15"/>
  <c r="R395" i="15"/>
  <c r="P395" i="15"/>
  <c r="R394" i="15"/>
  <c r="P394" i="15"/>
  <c r="R393" i="15"/>
  <c r="P393" i="15"/>
  <c r="R392" i="15"/>
  <c r="P392" i="15"/>
  <c r="R391" i="15"/>
  <c r="P391" i="15"/>
  <c r="R390" i="15"/>
  <c r="P390" i="15"/>
  <c r="R389" i="15"/>
  <c r="P389" i="15"/>
  <c r="R388" i="15"/>
  <c r="P388" i="15"/>
  <c r="R387" i="15"/>
  <c r="P387" i="15"/>
  <c r="R386" i="15"/>
  <c r="P386" i="15"/>
  <c r="R385" i="15"/>
  <c r="P385" i="15"/>
  <c r="R384" i="15"/>
  <c r="P384" i="15"/>
  <c r="R383" i="15"/>
  <c r="P383" i="15"/>
  <c r="R382" i="15"/>
  <c r="P382" i="15"/>
  <c r="R381" i="15"/>
  <c r="P381" i="15"/>
  <c r="R380" i="15"/>
  <c r="P380" i="15"/>
  <c r="R379" i="15"/>
  <c r="P379" i="15"/>
  <c r="R378" i="15"/>
  <c r="P378" i="15"/>
  <c r="R377" i="15"/>
  <c r="P377" i="15"/>
  <c r="R376" i="15"/>
  <c r="P376" i="15"/>
  <c r="R375" i="15"/>
  <c r="P375" i="15"/>
  <c r="R374" i="15"/>
  <c r="P374" i="15"/>
  <c r="R373" i="15"/>
  <c r="P373" i="15"/>
  <c r="R372" i="15"/>
  <c r="P372" i="15"/>
  <c r="R371" i="15"/>
  <c r="P371" i="15"/>
  <c r="R370" i="15"/>
  <c r="P370" i="15"/>
  <c r="R369" i="15"/>
  <c r="P369" i="15"/>
  <c r="R368" i="15"/>
  <c r="P368" i="15"/>
  <c r="R367" i="15"/>
  <c r="P367" i="15"/>
  <c r="R366" i="15"/>
  <c r="P366" i="15"/>
  <c r="R365" i="15"/>
  <c r="P365" i="15"/>
  <c r="R364" i="15"/>
  <c r="P364" i="15"/>
  <c r="R363" i="15"/>
  <c r="P363" i="15"/>
  <c r="R362" i="15"/>
  <c r="P362" i="15"/>
  <c r="R361" i="15"/>
  <c r="P361" i="15"/>
  <c r="R360" i="15"/>
  <c r="P360" i="15"/>
  <c r="R359" i="15"/>
  <c r="P359" i="15"/>
  <c r="R358" i="15"/>
  <c r="P358" i="15"/>
  <c r="R357" i="15"/>
  <c r="P357" i="15"/>
  <c r="R356" i="15"/>
  <c r="P356" i="15"/>
  <c r="R355" i="15"/>
  <c r="P355" i="15"/>
  <c r="R354" i="15"/>
  <c r="P354" i="15"/>
  <c r="R353" i="15"/>
  <c r="P353" i="15"/>
  <c r="R352" i="15"/>
  <c r="P352" i="15"/>
  <c r="R351" i="15"/>
  <c r="P351" i="15"/>
  <c r="R350" i="15"/>
  <c r="P350" i="15"/>
  <c r="R349" i="15"/>
  <c r="P349" i="15"/>
  <c r="R348" i="15"/>
  <c r="P348" i="15"/>
  <c r="R347" i="15"/>
  <c r="P347" i="15"/>
  <c r="R346" i="15"/>
  <c r="P346" i="15"/>
  <c r="R345" i="15"/>
  <c r="P345" i="15"/>
  <c r="R344" i="15"/>
  <c r="P344" i="15"/>
  <c r="R343" i="15"/>
  <c r="P343" i="15"/>
  <c r="R342" i="15"/>
  <c r="P342" i="15"/>
  <c r="R341" i="15"/>
  <c r="P341" i="15"/>
  <c r="R340" i="15"/>
  <c r="P340" i="15"/>
  <c r="R339" i="15"/>
  <c r="P339" i="15"/>
  <c r="R338" i="15"/>
  <c r="P338" i="15"/>
  <c r="R337" i="15"/>
  <c r="P337" i="15"/>
  <c r="R336" i="15"/>
  <c r="P336" i="15"/>
  <c r="R335" i="15"/>
  <c r="P335" i="15"/>
  <c r="R334" i="15"/>
  <c r="P334" i="15"/>
  <c r="R333" i="15"/>
  <c r="P333" i="15"/>
  <c r="R332" i="15"/>
  <c r="P332" i="15"/>
  <c r="R331" i="15"/>
  <c r="P331" i="15"/>
  <c r="R330" i="15"/>
  <c r="P330" i="15"/>
  <c r="R329" i="15"/>
  <c r="P329" i="15"/>
  <c r="R328" i="15"/>
  <c r="P328" i="15"/>
  <c r="R327" i="15"/>
  <c r="P327" i="15"/>
  <c r="R326" i="15"/>
  <c r="P326" i="15"/>
  <c r="R325" i="15"/>
  <c r="P325" i="15"/>
  <c r="R324" i="15"/>
  <c r="P324" i="15"/>
  <c r="R323" i="15"/>
  <c r="P323" i="15"/>
  <c r="R322" i="15"/>
  <c r="P322" i="15"/>
  <c r="R321" i="15"/>
  <c r="P321" i="15"/>
  <c r="R320" i="15"/>
  <c r="P320" i="15"/>
  <c r="R319" i="15"/>
  <c r="P319" i="15"/>
  <c r="R318" i="15"/>
  <c r="P318" i="15"/>
  <c r="R317" i="15"/>
  <c r="P317" i="15"/>
  <c r="R316" i="15"/>
  <c r="P316" i="15"/>
  <c r="R315" i="15"/>
  <c r="P315" i="15"/>
  <c r="R314" i="15"/>
  <c r="P314" i="15"/>
  <c r="R313" i="15"/>
  <c r="P313" i="15"/>
  <c r="R312" i="15"/>
  <c r="P312" i="15"/>
  <c r="R311" i="15"/>
  <c r="P311" i="15"/>
  <c r="R310" i="15"/>
  <c r="P310" i="15"/>
  <c r="R309" i="15"/>
  <c r="P309" i="15"/>
  <c r="R308" i="15"/>
  <c r="P308" i="15"/>
  <c r="R307" i="15"/>
  <c r="P307" i="15"/>
  <c r="R306" i="15"/>
  <c r="P306" i="15"/>
  <c r="R305" i="15"/>
  <c r="P305" i="15"/>
  <c r="R304" i="15"/>
  <c r="P304" i="15"/>
  <c r="R303" i="15"/>
  <c r="P303" i="15"/>
  <c r="R302" i="15"/>
  <c r="P302" i="15"/>
  <c r="R301" i="15"/>
  <c r="P301" i="15"/>
  <c r="R300" i="15"/>
  <c r="P300" i="15"/>
  <c r="R299" i="15"/>
  <c r="P299" i="15"/>
  <c r="R298" i="15"/>
  <c r="P298" i="15"/>
  <c r="R297" i="15"/>
  <c r="P297" i="15"/>
  <c r="R296" i="15"/>
  <c r="P296" i="15"/>
  <c r="R295" i="15"/>
  <c r="P295" i="15"/>
  <c r="R294" i="15"/>
  <c r="P294" i="15"/>
  <c r="R293" i="15"/>
  <c r="P293" i="15"/>
  <c r="R292" i="15"/>
  <c r="P292" i="15"/>
  <c r="R291" i="15"/>
  <c r="P291" i="15"/>
  <c r="R290" i="15"/>
  <c r="P290" i="15"/>
  <c r="R289" i="15"/>
  <c r="P289" i="15"/>
  <c r="R288" i="15"/>
  <c r="P288" i="15"/>
  <c r="R287" i="15"/>
  <c r="P287" i="15"/>
  <c r="R286" i="15"/>
  <c r="P286" i="15"/>
  <c r="R285" i="15"/>
  <c r="P285" i="15"/>
  <c r="R284" i="15"/>
  <c r="P284" i="15"/>
  <c r="R283" i="15"/>
  <c r="P283" i="15"/>
  <c r="R282" i="15"/>
  <c r="P282" i="15"/>
  <c r="R281" i="15"/>
  <c r="P281" i="15"/>
  <c r="R280" i="15"/>
  <c r="P280" i="15"/>
  <c r="R279" i="15"/>
  <c r="P279" i="15"/>
  <c r="R278" i="15"/>
  <c r="P278" i="15"/>
  <c r="R277" i="15"/>
  <c r="P277" i="15"/>
  <c r="R276" i="15"/>
  <c r="P276" i="15"/>
  <c r="R275" i="15"/>
  <c r="P275" i="15"/>
  <c r="R274" i="15"/>
  <c r="P274" i="15"/>
  <c r="R273" i="15"/>
  <c r="P273" i="15"/>
  <c r="R272" i="15"/>
  <c r="P272" i="15"/>
  <c r="R271" i="15"/>
  <c r="P271" i="15"/>
  <c r="R270" i="15"/>
  <c r="P270" i="15"/>
  <c r="R269" i="15"/>
  <c r="P269" i="15"/>
  <c r="R268" i="15"/>
  <c r="P268" i="15"/>
  <c r="R267" i="15"/>
  <c r="P267" i="15"/>
  <c r="R266" i="15"/>
  <c r="P266" i="15"/>
  <c r="R265" i="15"/>
  <c r="P265" i="15"/>
  <c r="R264" i="15"/>
  <c r="P264" i="15"/>
  <c r="R263" i="15"/>
  <c r="P263" i="15"/>
  <c r="R262" i="15"/>
  <c r="P262" i="15"/>
  <c r="R261" i="15"/>
  <c r="P261" i="15"/>
  <c r="R260" i="15"/>
  <c r="P260" i="15"/>
  <c r="R259" i="15"/>
  <c r="P259" i="15"/>
  <c r="R258" i="15"/>
  <c r="P258" i="15"/>
  <c r="R257" i="15"/>
  <c r="P257" i="15"/>
  <c r="R256" i="15"/>
  <c r="P256" i="15"/>
  <c r="R255" i="15"/>
  <c r="P255" i="15"/>
  <c r="R254" i="15"/>
  <c r="P254" i="15"/>
  <c r="R253" i="15"/>
  <c r="P253" i="15"/>
  <c r="R252" i="15"/>
  <c r="P252" i="15"/>
  <c r="R251" i="15"/>
  <c r="P251" i="15"/>
  <c r="R250" i="15"/>
  <c r="P250" i="15"/>
  <c r="R249" i="15"/>
  <c r="P249" i="15"/>
  <c r="R248" i="15"/>
  <c r="P248" i="15"/>
  <c r="R247" i="15"/>
  <c r="P247" i="15"/>
  <c r="R246" i="15"/>
  <c r="P246" i="15"/>
  <c r="R245" i="15"/>
  <c r="P245" i="15"/>
  <c r="R244" i="15"/>
  <c r="P244" i="15"/>
  <c r="R243" i="15"/>
  <c r="P243" i="15"/>
  <c r="R242" i="15"/>
  <c r="P242" i="15"/>
  <c r="R241" i="15"/>
  <c r="P241" i="15"/>
  <c r="R240" i="15"/>
  <c r="P240" i="15"/>
  <c r="R239" i="15"/>
  <c r="P239" i="15"/>
  <c r="R238" i="15"/>
  <c r="P238" i="15"/>
  <c r="R237" i="15"/>
  <c r="P237" i="15"/>
  <c r="R236" i="15"/>
  <c r="P236" i="15"/>
  <c r="R235" i="15"/>
  <c r="P235" i="15"/>
  <c r="R234" i="15"/>
  <c r="P234" i="15"/>
  <c r="R233" i="15"/>
  <c r="P233" i="15"/>
  <c r="R232" i="15"/>
  <c r="P232" i="15"/>
  <c r="R231" i="15"/>
  <c r="P231" i="15"/>
  <c r="R230" i="15"/>
  <c r="P230" i="15"/>
  <c r="R229" i="15"/>
  <c r="P229" i="15"/>
  <c r="R228" i="15"/>
  <c r="P228" i="15"/>
  <c r="R227" i="15"/>
  <c r="P227" i="15"/>
  <c r="R226" i="15"/>
  <c r="P226" i="15"/>
  <c r="R225" i="15"/>
  <c r="P225" i="15"/>
  <c r="R224" i="15"/>
  <c r="P224" i="15"/>
  <c r="R223" i="15"/>
  <c r="P223" i="15"/>
  <c r="R222" i="15"/>
  <c r="P222" i="15"/>
  <c r="R221" i="15"/>
  <c r="P221" i="15"/>
  <c r="R220" i="15"/>
  <c r="P220" i="15"/>
  <c r="R219" i="15"/>
  <c r="P219" i="15"/>
  <c r="R218" i="15"/>
  <c r="P218" i="15"/>
  <c r="R217" i="15"/>
  <c r="P217" i="15"/>
  <c r="R216" i="15"/>
  <c r="P216" i="15"/>
  <c r="R215" i="15"/>
  <c r="P215" i="15"/>
  <c r="R214" i="15"/>
  <c r="P214" i="15"/>
  <c r="R213" i="15"/>
  <c r="P213" i="15"/>
  <c r="R212" i="15"/>
  <c r="P212" i="15"/>
  <c r="R211" i="15"/>
  <c r="P211" i="15"/>
  <c r="R210" i="15"/>
  <c r="P210" i="15"/>
  <c r="R209" i="15"/>
  <c r="P209" i="15"/>
  <c r="R208" i="15"/>
  <c r="P208" i="15"/>
  <c r="R207" i="15"/>
  <c r="P207" i="15"/>
  <c r="R206" i="15"/>
  <c r="P206" i="15"/>
  <c r="R205" i="15"/>
  <c r="P205" i="15"/>
  <c r="R204" i="15"/>
  <c r="P204" i="15"/>
  <c r="R203" i="15"/>
  <c r="P203" i="15"/>
  <c r="R202" i="15"/>
  <c r="P202" i="15"/>
  <c r="R201" i="15"/>
  <c r="P201" i="15"/>
  <c r="R200" i="15"/>
  <c r="P200" i="15"/>
  <c r="R199" i="15"/>
  <c r="P199" i="15"/>
  <c r="R198" i="15"/>
  <c r="P198" i="15"/>
  <c r="R197" i="15"/>
  <c r="P197" i="15"/>
  <c r="R196" i="15"/>
  <c r="P196" i="15"/>
  <c r="R195" i="15"/>
  <c r="P195" i="15"/>
  <c r="R194" i="15"/>
  <c r="P194" i="15"/>
  <c r="R193" i="15"/>
  <c r="P193" i="15"/>
  <c r="R192" i="15"/>
  <c r="P192" i="15"/>
  <c r="R191" i="15"/>
  <c r="P191" i="15"/>
  <c r="R190" i="15"/>
  <c r="P190" i="15"/>
  <c r="R189" i="15"/>
  <c r="P189" i="15"/>
  <c r="R188" i="15"/>
  <c r="P188" i="15"/>
  <c r="R187" i="15"/>
  <c r="P187" i="15"/>
  <c r="R186" i="15"/>
  <c r="P186" i="15"/>
  <c r="R185" i="15"/>
  <c r="P185" i="15"/>
  <c r="R184" i="15"/>
  <c r="P184" i="15"/>
  <c r="R183" i="15"/>
  <c r="P183" i="15"/>
  <c r="R182" i="15"/>
  <c r="P182" i="15"/>
  <c r="R181" i="15"/>
  <c r="P181" i="15"/>
  <c r="R180" i="15"/>
  <c r="P180" i="15"/>
  <c r="R179" i="15"/>
  <c r="P179" i="15"/>
  <c r="R178" i="15"/>
  <c r="P178" i="15"/>
  <c r="R177" i="15"/>
  <c r="P177" i="15"/>
  <c r="R176" i="15"/>
  <c r="P176" i="15"/>
  <c r="R175" i="15"/>
  <c r="P175" i="15"/>
  <c r="R174" i="15"/>
  <c r="P174" i="15"/>
  <c r="R173" i="15"/>
  <c r="P173" i="15"/>
  <c r="R172" i="15"/>
  <c r="P172" i="15"/>
  <c r="R171" i="15"/>
  <c r="P171" i="15"/>
  <c r="R170" i="15"/>
  <c r="P170" i="15"/>
  <c r="R169" i="15"/>
  <c r="P169" i="15"/>
  <c r="R168" i="15"/>
  <c r="P168" i="15"/>
  <c r="R167" i="15"/>
  <c r="P167" i="15"/>
  <c r="R166" i="15"/>
  <c r="P166" i="15"/>
  <c r="R165" i="15"/>
  <c r="P165" i="15"/>
  <c r="R164" i="15"/>
  <c r="P164" i="15"/>
  <c r="R163" i="15"/>
  <c r="P163" i="15"/>
  <c r="R162" i="15"/>
  <c r="P162" i="15"/>
  <c r="R161" i="15"/>
  <c r="P161" i="15"/>
  <c r="R160" i="15"/>
  <c r="P160" i="15"/>
  <c r="R159" i="15"/>
  <c r="P159" i="15"/>
  <c r="R158" i="15"/>
  <c r="P158" i="15"/>
  <c r="R157" i="15"/>
  <c r="P157" i="15"/>
  <c r="R156" i="15"/>
  <c r="P156" i="15"/>
  <c r="R155" i="15"/>
  <c r="P155" i="15"/>
  <c r="R154" i="15"/>
  <c r="P154" i="15"/>
  <c r="R153" i="15"/>
  <c r="P153" i="15"/>
  <c r="R152" i="15"/>
  <c r="P152" i="15"/>
  <c r="R151" i="15"/>
  <c r="P151" i="15"/>
  <c r="R150" i="15"/>
  <c r="P150" i="15"/>
  <c r="R149" i="15"/>
  <c r="P149" i="15"/>
  <c r="R148" i="15"/>
  <c r="P148" i="15"/>
  <c r="R147" i="15"/>
  <c r="P147" i="15"/>
  <c r="R146" i="15"/>
  <c r="P146" i="15"/>
  <c r="R145" i="15"/>
  <c r="P145" i="15"/>
  <c r="R144" i="15"/>
  <c r="P144" i="15"/>
  <c r="R143" i="15"/>
  <c r="P143" i="15"/>
  <c r="R142" i="15"/>
  <c r="P142" i="15"/>
  <c r="R141" i="15"/>
  <c r="P141" i="15"/>
  <c r="R140" i="15"/>
  <c r="P140" i="15"/>
  <c r="R139" i="15"/>
  <c r="P139" i="15"/>
  <c r="R138" i="15"/>
  <c r="P138" i="15"/>
  <c r="R137" i="15"/>
  <c r="P137" i="15"/>
  <c r="R136" i="15"/>
  <c r="P136" i="15"/>
  <c r="R135" i="15"/>
  <c r="P135" i="15"/>
  <c r="R134" i="15"/>
  <c r="P134" i="15"/>
  <c r="R133" i="15"/>
  <c r="P133" i="15"/>
  <c r="R132" i="15"/>
  <c r="P132" i="15"/>
  <c r="R131" i="15"/>
  <c r="P131" i="15"/>
  <c r="R130" i="15"/>
  <c r="P130" i="15"/>
  <c r="R129" i="15"/>
  <c r="P129" i="15"/>
  <c r="R128" i="15"/>
  <c r="P128" i="15"/>
  <c r="R127" i="15"/>
  <c r="P127" i="15"/>
  <c r="R126" i="15"/>
  <c r="P126" i="15"/>
  <c r="R125" i="15"/>
  <c r="P125" i="15"/>
  <c r="R124" i="15"/>
  <c r="P124" i="15"/>
  <c r="R123" i="15"/>
  <c r="P123" i="15"/>
  <c r="R122" i="15"/>
  <c r="P122" i="15"/>
  <c r="R121" i="15"/>
  <c r="P121" i="15"/>
  <c r="R120" i="15"/>
  <c r="P120" i="15"/>
  <c r="R119" i="15"/>
  <c r="P119" i="15"/>
  <c r="R118" i="15"/>
  <c r="P118" i="15"/>
  <c r="R117" i="15"/>
  <c r="P117" i="15"/>
  <c r="R116" i="15"/>
  <c r="P116" i="15"/>
  <c r="R115" i="15"/>
  <c r="P115" i="15"/>
  <c r="R114" i="15"/>
  <c r="P114" i="15"/>
  <c r="R113" i="15"/>
  <c r="P113" i="15"/>
  <c r="R112" i="15"/>
  <c r="P112" i="15"/>
  <c r="R111" i="15"/>
  <c r="P111" i="15"/>
  <c r="R110" i="15"/>
  <c r="P110" i="15"/>
  <c r="R109" i="15"/>
  <c r="P109" i="15"/>
  <c r="R108" i="15"/>
  <c r="P108" i="15"/>
  <c r="R107" i="15"/>
  <c r="P107" i="15"/>
  <c r="R106" i="15"/>
  <c r="P106" i="15"/>
  <c r="R105" i="15"/>
  <c r="P105" i="15"/>
  <c r="R104" i="15"/>
  <c r="P104" i="15"/>
  <c r="R103" i="15"/>
  <c r="P103" i="15"/>
  <c r="R102" i="15"/>
  <c r="P102" i="15"/>
  <c r="R101" i="15"/>
  <c r="P101" i="15"/>
  <c r="R100" i="15"/>
  <c r="P100" i="15"/>
  <c r="R99" i="15"/>
  <c r="P99" i="15"/>
  <c r="R98" i="15"/>
  <c r="P98" i="15"/>
  <c r="R97" i="15"/>
  <c r="P97" i="15"/>
  <c r="R96" i="15"/>
  <c r="P96" i="15"/>
  <c r="R95" i="15"/>
  <c r="P95" i="15"/>
  <c r="R94" i="15"/>
  <c r="P94" i="15"/>
  <c r="R93" i="15"/>
  <c r="P93" i="15"/>
  <c r="R92" i="15"/>
  <c r="P92" i="15"/>
  <c r="R91" i="15"/>
  <c r="P91" i="15"/>
  <c r="R90" i="15"/>
  <c r="P90" i="15"/>
  <c r="R89" i="15"/>
  <c r="P89" i="15"/>
  <c r="R88" i="15"/>
  <c r="P88" i="15"/>
  <c r="R87" i="15"/>
  <c r="P87" i="15"/>
  <c r="R86" i="15"/>
  <c r="P86" i="15"/>
  <c r="R85" i="15"/>
  <c r="P85" i="15"/>
  <c r="R84" i="15"/>
  <c r="P84" i="15"/>
  <c r="R83" i="15"/>
  <c r="P83" i="15"/>
  <c r="R82" i="15"/>
  <c r="P82" i="15"/>
  <c r="R81" i="15"/>
  <c r="P81" i="15"/>
  <c r="R80" i="15"/>
  <c r="P80" i="15"/>
  <c r="R79" i="15"/>
  <c r="P79" i="15"/>
  <c r="R78" i="15"/>
  <c r="P78" i="15"/>
  <c r="R77" i="15"/>
  <c r="P77" i="15"/>
  <c r="R76" i="15"/>
  <c r="P76" i="15"/>
  <c r="R75" i="15"/>
  <c r="P75" i="15"/>
  <c r="R74" i="15"/>
  <c r="P74" i="15"/>
  <c r="R73" i="15"/>
  <c r="P73" i="15"/>
  <c r="R72" i="15"/>
  <c r="P72" i="15"/>
  <c r="R71" i="15"/>
  <c r="P71" i="15"/>
  <c r="R70" i="15"/>
  <c r="P70" i="15"/>
  <c r="R69" i="15"/>
  <c r="P69" i="15"/>
  <c r="R68" i="15"/>
  <c r="P68" i="15"/>
  <c r="R67" i="15"/>
  <c r="P67" i="15"/>
  <c r="R66" i="15"/>
  <c r="P66" i="15"/>
  <c r="R65" i="15"/>
  <c r="P65" i="15"/>
  <c r="R64" i="15"/>
  <c r="P64" i="15"/>
  <c r="R63" i="15"/>
  <c r="P63" i="15"/>
  <c r="R62" i="15"/>
  <c r="P62" i="15"/>
  <c r="R61" i="15"/>
  <c r="P61" i="15"/>
  <c r="R60" i="15"/>
  <c r="P60" i="15"/>
  <c r="R59" i="15"/>
  <c r="P59" i="15"/>
  <c r="R58" i="15"/>
  <c r="P58" i="15"/>
  <c r="R57" i="15"/>
  <c r="P57" i="15"/>
  <c r="R56" i="15"/>
  <c r="P56" i="15"/>
  <c r="R55" i="15"/>
  <c r="P55" i="15"/>
  <c r="R54" i="15"/>
  <c r="P54" i="15"/>
  <c r="R53" i="15"/>
  <c r="P53" i="15"/>
  <c r="R52" i="15"/>
  <c r="P52" i="15"/>
  <c r="R51" i="15"/>
  <c r="P51" i="15"/>
  <c r="R50" i="15"/>
  <c r="P50" i="15"/>
  <c r="R49" i="15"/>
  <c r="P49" i="15"/>
  <c r="R48" i="15"/>
  <c r="P48" i="15"/>
  <c r="R47" i="15"/>
  <c r="P47" i="15"/>
  <c r="R46" i="15"/>
  <c r="P46" i="15"/>
  <c r="R45" i="15"/>
  <c r="P45" i="15"/>
  <c r="R44" i="15"/>
  <c r="P44" i="15"/>
  <c r="R43" i="15"/>
  <c r="P43" i="15"/>
  <c r="R42" i="15"/>
  <c r="P42" i="15"/>
  <c r="R41" i="15"/>
  <c r="P41" i="15"/>
  <c r="R40" i="15"/>
  <c r="P40" i="15"/>
  <c r="R39" i="15"/>
  <c r="P39" i="15"/>
  <c r="R38" i="15"/>
  <c r="P38" i="15"/>
  <c r="R37" i="15"/>
  <c r="P37" i="15"/>
  <c r="R36" i="15"/>
  <c r="P36" i="15"/>
  <c r="R35" i="15"/>
  <c r="P35" i="15"/>
  <c r="R34" i="15"/>
  <c r="P34" i="15"/>
  <c r="R33" i="15"/>
  <c r="P33" i="15"/>
  <c r="R32" i="15"/>
  <c r="P32" i="15"/>
  <c r="R31" i="15"/>
  <c r="P31" i="15"/>
  <c r="R30" i="15"/>
  <c r="P30" i="15"/>
  <c r="R29" i="15"/>
  <c r="P29" i="15"/>
  <c r="R28" i="15"/>
  <c r="P28" i="15"/>
  <c r="R27" i="15"/>
  <c r="P27" i="15"/>
  <c r="R26" i="15"/>
  <c r="P26" i="15"/>
  <c r="R25" i="15"/>
  <c r="P25" i="15"/>
  <c r="R24" i="15"/>
  <c r="P24" i="15"/>
  <c r="R23" i="15"/>
  <c r="P23" i="15"/>
  <c r="R22" i="15"/>
  <c r="P22" i="15"/>
  <c r="R21" i="15"/>
  <c r="P21" i="15"/>
  <c r="R20" i="15"/>
  <c r="P20" i="15"/>
  <c r="R19" i="15"/>
  <c r="P19" i="15"/>
  <c r="R18" i="15"/>
  <c r="P18" i="15"/>
  <c r="R17" i="15"/>
  <c r="P17" i="15"/>
  <c r="R16" i="15"/>
  <c r="P16" i="15"/>
  <c r="R15" i="15"/>
  <c r="P15" i="15"/>
  <c r="R513" i="16"/>
  <c r="P513" i="16"/>
  <c r="R512" i="16"/>
  <c r="P512" i="16"/>
  <c r="R511" i="16"/>
  <c r="P511" i="16"/>
  <c r="R510" i="16"/>
  <c r="P510" i="16"/>
  <c r="R509" i="16"/>
  <c r="P509" i="16"/>
  <c r="R508" i="16"/>
  <c r="P508" i="16"/>
  <c r="R507" i="16"/>
  <c r="P507" i="16"/>
  <c r="R506" i="16"/>
  <c r="P506" i="16"/>
  <c r="R505" i="16"/>
  <c r="P505" i="16"/>
  <c r="R504" i="16"/>
  <c r="P504" i="16"/>
  <c r="R503" i="16"/>
  <c r="P503" i="16"/>
  <c r="R502" i="16"/>
  <c r="P502" i="16"/>
  <c r="R501" i="16"/>
  <c r="P501" i="16"/>
  <c r="R500" i="16"/>
  <c r="P500" i="16"/>
  <c r="R499" i="16"/>
  <c r="P499" i="16"/>
  <c r="R498" i="16"/>
  <c r="P498" i="16"/>
  <c r="R497" i="16"/>
  <c r="P497" i="16"/>
  <c r="R496" i="16"/>
  <c r="P496" i="16"/>
  <c r="R495" i="16"/>
  <c r="P495" i="16"/>
  <c r="R494" i="16"/>
  <c r="P494" i="16"/>
  <c r="R493" i="16"/>
  <c r="P493" i="16"/>
  <c r="R492" i="16"/>
  <c r="P492" i="16"/>
  <c r="R491" i="16"/>
  <c r="P491" i="16"/>
  <c r="R490" i="16"/>
  <c r="P490" i="16"/>
  <c r="R489" i="16"/>
  <c r="P489" i="16"/>
  <c r="R488" i="16"/>
  <c r="P488" i="16"/>
  <c r="R487" i="16"/>
  <c r="P487" i="16"/>
  <c r="R486" i="16"/>
  <c r="P486" i="16"/>
  <c r="R485" i="16"/>
  <c r="P485" i="16"/>
  <c r="R484" i="16"/>
  <c r="P484" i="16"/>
  <c r="R483" i="16"/>
  <c r="P483" i="16"/>
  <c r="R482" i="16"/>
  <c r="P482" i="16"/>
  <c r="R481" i="16"/>
  <c r="P481" i="16"/>
  <c r="R480" i="16"/>
  <c r="P480" i="16"/>
  <c r="R479" i="16"/>
  <c r="P479" i="16"/>
  <c r="R478" i="16"/>
  <c r="P478" i="16"/>
  <c r="R477" i="16"/>
  <c r="P477" i="16"/>
  <c r="R476" i="16"/>
  <c r="P476" i="16"/>
  <c r="R475" i="16"/>
  <c r="P475" i="16"/>
  <c r="R474" i="16"/>
  <c r="P474" i="16"/>
  <c r="R473" i="16"/>
  <c r="P473" i="16"/>
  <c r="R472" i="16"/>
  <c r="P472" i="16"/>
  <c r="R471" i="16"/>
  <c r="P471" i="16"/>
  <c r="R470" i="16"/>
  <c r="P470" i="16"/>
  <c r="R469" i="16"/>
  <c r="P469" i="16"/>
  <c r="R468" i="16"/>
  <c r="P468" i="16"/>
  <c r="R467" i="16"/>
  <c r="P467" i="16"/>
  <c r="R466" i="16"/>
  <c r="P466" i="16"/>
  <c r="R465" i="16"/>
  <c r="P465" i="16"/>
  <c r="R464" i="16"/>
  <c r="P464" i="16"/>
  <c r="R463" i="16"/>
  <c r="P463" i="16"/>
  <c r="R462" i="16"/>
  <c r="P462" i="16"/>
  <c r="R461" i="16"/>
  <c r="P461" i="16"/>
  <c r="R460" i="16"/>
  <c r="P460" i="16"/>
  <c r="R459" i="16"/>
  <c r="P459" i="16"/>
  <c r="R458" i="16"/>
  <c r="P458" i="16"/>
  <c r="R457" i="16"/>
  <c r="P457" i="16"/>
  <c r="R456" i="16"/>
  <c r="P456" i="16"/>
  <c r="R455" i="16"/>
  <c r="P455" i="16"/>
  <c r="R454" i="16"/>
  <c r="P454" i="16"/>
  <c r="R453" i="16"/>
  <c r="P453" i="16"/>
  <c r="R452" i="16"/>
  <c r="P452" i="16"/>
  <c r="R451" i="16"/>
  <c r="P451" i="16"/>
  <c r="R450" i="16"/>
  <c r="P450" i="16"/>
  <c r="R449" i="16"/>
  <c r="P449" i="16"/>
  <c r="R448" i="16"/>
  <c r="P448" i="16"/>
  <c r="R447" i="16"/>
  <c r="P447" i="16"/>
  <c r="R446" i="16"/>
  <c r="P446" i="16"/>
  <c r="R445" i="16"/>
  <c r="P445" i="16"/>
  <c r="R444" i="16"/>
  <c r="P444" i="16"/>
  <c r="R443" i="16"/>
  <c r="P443" i="16"/>
  <c r="R442" i="16"/>
  <c r="P442" i="16"/>
  <c r="R441" i="16"/>
  <c r="P441" i="16"/>
  <c r="R440" i="16"/>
  <c r="P440" i="16"/>
  <c r="R439" i="16"/>
  <c r="P439" i="16"/>
  <c r="R438" i="16"/>
  <c r="P438" i="16"/>
  <c r="R437" i="16"/>
  <c r="P437" i="16"/>
  <c r="R436" i="16"/>
  <c r="P436" i="16"/>
  <c r="R435" i="16"/>
  <c r="P435" i="16"/>
  <c r="R434" i="16"/>
  <c r="P434" i="16"/>
  <c r="R433" i="16"/>
  <c r="P433" i="16"/>
  <c r="R432" i="16"/>
  <c r="P432" i="16"/>
  <c r="R431" i="16"/>
  <c r="P431" i="16"/>
  <c r="R430" i="16"/>
  <c r="P430" i="16"/>
  <c r="R429" i="16"/>
  <c r="P429" i="16"/>
  <c r="R428" i="16"/>
  <c r="P428" i="16"/>
  <c r="R427" i="16"/>
  <c r="P427" i="16"/>
  <c r="R426" i="16"/>
  <c r="P426" i="16"/>
  <c r="R425" i="16"/>
  <c r="P425" i="16"/>
  <c r="R424" i="16"/>
  <c r="P424" i="16"/>
  <c r="R423" i="16"/>
  <c r="P423" i="16"/>
  <c r="R422" i="16"/>
  <c r="P422" i="16"/>
  <c r="R421" i="16"/>
  <c r="P421" i="16"/>
  <c r="R420" i="16"/>
  <c r="P420" i="16"/>
  <c r="R419" i="16"/>
  <c r="P419" i="16"/>
  <c r="R418" i="16"/>
  <c r="P418" i="16"/>
  <c r="R417" i="16"/>
  <c r="P417" i="16"/>
  <c r="R416" i="16"/>
  <c r="P416" i="16"/>
  <c r="R415" i="16"/>
  <c r="P415" i="16"/>
  <c r="R414" i="16"/>
  <c r="P414" i="16"/>
  <c r="R413" i="16"/>
  <c r="P413" i="16"/>
  <c r="R412" i="16"/>
  <c r="P412" i="16"/>
  <c r="R411" i="16"/>
  <c r="P411" i="16"/>
  <c r="R410" i="16"/>
  <c r="P410" i="16"/>
  <c r="R409" i="16"/>
  <c r="P409" i="16"/>
  <c r="R408" i="16"/>
  <c r="P408" i="16"/>
  <c r="R407" i="16"/>
  <c r="P407" i="16"/>
  <c r="R406" i="16"/>
  <c r="P406" i="16"/>
  <c r="R405" i="16"/>
  <c r="P405" i="16"/>
  <c r="R404" i="16"/>
  <c r="P404" i="16"/>
  <c r="R403" i="16"/>
  <c r="P403" i="16"/>
  <c r="R402" i="16"/>
  <c r="P402" i="16"/>
  <c r="R401" i="16"/>
  <c r="P401" i="16"/>
  <c r="R400" i="16"/>
  <c r="P400" i="16"/>
  <c r="R399" i="16"/>
  <c r="P399" i="16"/>
  <c r="R398" i="16"/>
  <c r="P398" i="16"/>
  <c r="R397" i="16"/>
  <c r="P397" i="16"/>
  <c r="R396" i="16"/>
  <c r="P396" i="16"/>
  <c r="R395" i="16"/>
  <c r="P395" i="16"/>
  <c r="R394" i="16"/>
  <c r="P394" i="16"/>
  <c r="R393" i="16"/>
  <c r="P393" i="16"/>
  <c r="R392" i="16"/>
  <c r="P392" i="16"/>
  <c r="R391" i="16"/>
  <c r="P391" i="16"/>
  <c r="R390" i="16"/>
  <c r="P390" i="16"/>
  <c r="R389" i="16"/>
  <c r="P389" i="16"/>
  <c r="R388" i="16"/>
  <c r="P388" i="16"/>
  <c r="R387" i="16"/>
  <c r="P387" i="16"/>
  <c r="R386" i="16"/>
  <c r="P386" i="16"/>
  <c r="R385" i="16"/>
  <c r="P385" i="16"/>
  <c r="R384" i="16"/>
  <c r="P384" i="16"/>
  <c r="R383" i="16"/>
  <c r="P383" i="16"/>
  <c r="R382" i="16"/>
  <c r="P382" i="16"/>
  <c r="R381" i="16"/>
  <c r="P381" i="16"/>
  <c r="R380" i="16"/>
  <c r="P380" i="16"/>
  <c r="R379" i="16"/>
  <c r="P379" i="16"/>
  <c r="R378" i="16"/>
  <c r="P378" i="16"/>
  <c r="R377" i="16"/>
  <c r="P377" i="16"/>
  <c r="R376" i="16"/>
  <c r="P376" i="16"/>
  <c r="R375" i="16"/>
  <c r="P375" i="16"/>
  <c r="R374" i="16"/>
  <c r="P374" i="16"/>
  <c r="R373" i="16"/>
  <c r="P373" i="16"/>
  <c r="R372" i="16"/>
  <c r="P372" i="16"/>
  <c r="R371" i="16"/>
  <c r="P371" i="16"/>
  <c r="R370" i="16"/>
  <c r="P370" i="16"/>
  <c r="R369" i="16"/>
  <c r="P369" i="16"/>
  <c r="R368" i="16"/>
  <c r="P368" i="16"/>
  <c r="R367" i="16"/>
  <c r="P367" i="16"/>
  <c r="R366" i="16"/>
  <c r="P366" i="16"/>
  <c r="R365" i="16"/>
  <c r="P365" i="16"/>
  <c r="R364" i="16"/>
  <c r="P364" i="16"/>
  <c r="R363" i="16"/>
  <c r="P363" i="16"/>
  <c r="R362" i="16"/>
  <c r="P362" i="16"/>
  <c r="R361" i="16"/>
  <c r="P361" i="16"/>
  <c r="R360" i="16"/>
  <c r="P360" i="16"/>
  <c r="R359" i="16"/>
  <c r="P359" i="16"/>
  <c r="R358" i="16"/>
  <c r="P358" i="16"/>
  <c r="R357" i="16"/>
  <c r="P357" i="16"/>
  <c r="R356" i="16"/>
  <c r="P356" i="16"/>
  <c r="R355" i="16"/>
  <c r="P355" i="16"/>
  <c r="R354" i="16"/>
  <c r="P354" i="16"/>
  <c r="R353" i="16"/>
  <c r="P353" i="16"/>
  <c r="R352" i="16"/>
  <c r="P352" i="16"/>
  <c r="R351" i="16"/>
  <c r="P351" i="16"/>
  <c r="R350" i="16"/>
  <c r="P350" i="16"/>
  <c r="R349" i="16"/>
  <c r="P349" i="16"/>
  <c r="R348" i="16"/>
  <c r="P348" i="16"/>
  <c r="R347" i="16"/>
  <c r="P347" i="16"/>
  <c r="R346" i="16"/>
  <c r="P346" i="16"/>
  <c r="R345" i="16"/>
  <c r="P345" i="16"/>
  <c r="R344" i="16"/>
  <c r="P344" i="16"/>
  <c r="R343" i="16"/>
  <c r="P343" i="16"/>
  <c r="R342" i="16"/>
  <c r="P342" i="16"/>
  <c r="R341" i="16"/>
  <c r="P341" i="16"/>
  <c r="R340" i="16"/>
  <c r="P340" i="16"/>
  <c r="R339" i="16"/>
  <c r="P339" i="16"/>
  <c r="R338" i="16"/>
  <c r="P338" i="16"/>
  <c r="R337" i="16"/>
  <c r="P337" i="16"/>
  <c r="R336" i="16"/>
  <c r="P336" i="16"/>
  <c r="R335" i="16"/>
  <c r="P335" i="16"/>
  <c r="R334" i="16"/>
  <c r="P334" i="16"/>
  <c r="R333" i="16"/>
  <c r="P333" i="16"/>
  <c r="R332" i="16"/>
  <c r="P332" i="16"/>
  <c r="R331" i="16"/>
  <c r="P331" i="16"/>
  <c r="R330" i="16"/>
  <c r="P330" i="16"/>
  <c r="R329" i="16"/>
  <c r="P329" i="16"/>
  <c r="R328" i="16"/>
  <c r="P328" i="16"/>
  <c r="R327" i="16"/>
  <c r="P327" i="16"/>
  <c r="R326" i="16"/>
  <c r="P326" i="16"/>
  <c r="R325" i="16"/>
  <c r="P325" i="16"/>
  <c r="R324" i="16"/>
  <c r="P324" i="16"/>
  <c r="R323" i="16"/>
  <c r="P323" i="16"/>
  <c r="R322" i="16"/>
  <c r="P322" i="16"/>
  <c r="R321" i="16"/>
  <c r="P321" i="16"/>
  <c r="R320" i="16"/>
  <c r="P320" i="16"/>
  <c r="R319" i="16"/>
  <c r="P319" i="16"/>
  <c r="R318" i="16"/>
  <c r="P318" i="16"/>
  <c r="R317" i="16"/>
  <c r="P317" i="16"/>
  <c r="R316" i="16"/>
  <c r="P316" i="16"/>
  <c r="R315" i="16"/>
  <c r="P315" i="16"/>
  <c r="R314" i="16"/>
  <c r="P314" i="16"/>
  <c r="R313" i="16"/>
  <c r="P313" i="16"/>
  <c r="R312" i="16"/>
  <c r="P312" i="16"/>
  <c r="R311" i="16"/>
  <c r="P311" i="16"/>
  <c r="R310" i="16"/>
  <c r="P310" i="16"/>
  <c r="R309" i="16"/>
  <c r="P309" i="16"/>
  <c r="R308" i="16"/>
  <c r="P308" i="16"/>
  <c r="R307" i="16"/>
  <c r="P307" i="16"/>
  <c r="R306" i="16"/>
  <c r="P306" i="16"/>
  <c r="R305" i="16"/>
  <c r="P305" i="16"/>
  <c r="R304" i="16"/>
  <c r="P304" i="16"/>
  <c r="R303" i="16"/>
  <c r="P303" i="16"/>
  <c r="R302" i="16"/>
  <c r="P302" i="16"/>
  <c r="R301" i="16"/>
  <c r="P301" i="16"/>
  <c r="R300" i="16"/>
  <c r="P300" i="16"/>
  <c r="R299" i="16"/>
  <c r="P299" i="16"/>
  <c r="R298" i="16"/>
  <c r="P298" i="16"/>
  <c r="R297" i="16"/>
  <c r="P297" i="16"/>
  <c r="R296" i="16"/>
  <c r="P296" i="16"/>
  <c r="R295" i="16"/>
  <c r="P295" i="16"/>
  <c r="R294" i="16"/>
  <c r="P294" i="16"/>
  <c r="R293" i="16"/>
  <c r="P293" i="16"/>
  <c r="R292" i="16"/>
  <c r="P292" i="16"/>
  <c r="R291" i="16"/>
  <c r="P291" i="16"/>
  <c r="R290" i="16"/>
  <c r="P290" i="16"/>
  <c r="R289" i="16"/>
  <c r="P289" i="16"/>
  <c r="R288" i="16"/>
  <c r="P288" i="16"/>
  <c r="R287" i="16"/>
  <c r="P287" i="16"/>
  <c r="R286" i="16"/>
  <c r="P286" i="16"/>
  <c r="R285" i="16"/>
  <c r="P285" i="16"/>
  <c r="R284" i="16"/>
  <c r="P284" i="16"/>
  <c r="R283" i="16"/>
  <c r="P283" i="16"/>
  <c r="R282" i="16"/>
  <c r="P282" i="16"/>
  <c r="R281" i="16"/>
  <c r="P281" i="16"/>
  <c r="R280" i="16"/>
  <c r="P280" i="16"/>
  <c r="R279" i="16"/>
  <c r="P279" i="16"/>
  <c r="R278" i="16"/>
  <c r="P278" i="16"/>
  <c r="R277" i="16"/>
  <c r="P277" i="16"/>
  <c r="R276" i="16"/>
  <c r="P276" i="16"/>
  <c r="R275" i="16"/>
  <c r="P275" i="16"/>
  <c r="R274" i="16"/>
  <c r="P274" i="16"/>
  <c r="R273" i="16"/>
  <c r="P273" i="16"/>
  <c r="R272" i="16"/>
  <c r="P272" i="16"/>
  <c r="R271" i="16"/>
  <c r="P271" i="16"/>
  <c r="R270" i="16"/>
  <c r="P270" i="16"/>
  <c r="R269" i="16"/>
  <c r="P269" i="16"/>
  <c r="R268" i="16"/>
  <c r="P268" i="16"/>
  <c r="R267" i="16"/>
  <c r="P267" i="16"/>
  <c r="R266" i="16"/>
  <c r="P266" i="16"/>
  <c r="R265" i="16"/>
  <c r="P265" i="16"/>
  <c r="R264" i="16"/>
  <c r="P264" i="16"/>
  <c r="R263" i="16"/>
  <c r="P263" i="16"/>
  <c r="R262" i="16"/>
  <c r="P262" i="16"/>
  <c r="R261" i="16"/>
  <c r="P261" i="16"/>
  <c r="R260" i="16"/>
  <c r="P260" i="16"/>
  <c r="R259" i="16"/>
  <c r="P259" i="16"/>
  <c r="R258" i="16"/>
  <c r="P258" i="16"/>
  <c r="R257" i="16"/>
  <c r="P257" i="16"/>
  <c r="R256" i="16"/>
  <c r="P256" i="16"/>
  <c r="R255" i="16"/>
  <c r="P255" i="16"/>
  <c r="R254" i="16"/>
  <c r="P254" i="16"/>
  <c r="R253" i="16"/>
  <c r="P253" i="16"/>
  <c r="R252" i="16"/>
  <c r="P252" i="16"/>
  <c r="R251" i="16"/>
  <c r="P251" i="16"/>
  <c r="R250" i="16"/>
  <c r="P250" i="16"/>
  <c r="R249" i="16"/>
  <c r="P249" i="16"/>
  <c r="R248" i="16"/>
  <c r="P248" i="16"/>
  <c r="R247" i="16"/>
  <c r="P247" i="16"/>
  <c r="R246" i="16"/>
  <c r="P246" i="16"/>
  <c r="R245" i="16"/>
  <c r="P245" i="16"/>
  <c r="R244" i="16"/>
  <c r="P244" i="16"/>
  <c r="R243" i="16"/>
  <c r="P243" i="16"/>
  <c r="R242" i="16"/>
  <c r="P242" i="16"/>
  <c r="R241" i="16"/>
  <c r="P241" i="16"/>
  <c r="R240" i="16"/>
  <c r="P240" i="16"/>
  <c r="R239" i="16"/>
  <c r="P239" i="16"/>
  <c r="R238" i="16"/>
  <c r="P238" i="16"/>
  <c r="R237" i="16"/>
  <c r="P237" i="16"/>
  <c r="R236" i="16"/>
  <c r="P236" i="16"/>
  <c r="R235" i="16"/>
  <c r="P235" i="16"/>
  <c r="R234" i="16"/>
  <c r="P234" i="16"/>
  <c r="R233" i="16"/>
  <c r="P233" i="16"/>
  <c r="R232" i="16"/>
  <c r="P232" i="16"/>
  <c r="R231" i="16"/>
  <c r="P231" i="16"/>
  <c r="R230" i="16"/>
  <c r="P230" i="16"/>
  <c r="R229" i="16"/>
  <c r="P229" i="16"/>
  <c r="R228" i="16"/>
  <c r="P228" i="16"/>
  <c r="R227" i="16"/>
  <c r="P227" i="16"/>
  <c r="R226" i="16"/>
  <c r="P226" i="16"/>
  <c r="R225" i="16"/>
  <c r="P225" i="16"/>
  <c r="R224" i="16"/>
  <c r="P224" i="16"/>
  <c r="R223" i="16"/>
  <c r="P223" i="16"/>
  <c r="R222" i="16"/>
  <c r="P222" i="16"/>
  <c r="R221" i="16"/>
  <c r="P221" i="16"/>
  <c r="R220" i="16"/>
  <c r="P220" i="16"/>
  <c r="R219" i="16"/>
  <c r="P219" i="16"/>
  <c r="R218" i="16"/>
  <c r="P218" i="16"/>
  <c r="R217" i="16"/>
  <c r="P217" i="16"/>
  <c r="R216" i="16"/>
  <c r="P216" i="16"/>
  <c r="R215" i="16"/>
  <c r="P215" i="16"/>
  <c r="R214" i="16"/>
  <c r="P214" i="16"/>
  <c r="R213" i="16"/>
  <c r="P213" i="16"/>
  <c r="R212" i="16"/>
  <c r="P212" i="16"/>
  <c r="R211" i="16"/>
  <c r="P211" i="16"/>
  <c r="R210" i="16"/>
  <c r="P210" i="16"/>
  <c r="R209" i="16"/>
  <c r="P209" i="16"/>
  <c r="R208" i="16"/>
  <c r="P208" i="16"/>
  <c r="R207" i="16"/>
  <c r="P207" i="16"/>
  <c r="R206" i="16"/>
  <c r="P206" i="16"/>
  <c r="R205" i="16"/>
  <c r="P205" i="16"/>
  <c r="R204" i="16"/>
  <c r="P204" i="16"/>
  <c r="R203" i="16"/>
  <c r="P203" i="16"/>
  <c r="R202" i="16"/>
  <c r="P202" i="16"/>
  <c r="R201" i="16"/>
  <c r="P201" i="16"/>
  <c r="R200" i="16"/>
  <c r="P200" i="16"/>
  <c r="R199" i="16"/>
  <c r="P199" i="16"/>
  <c r="R198" i="16"/>
  <c r="P198" i="16"/>
  <c r="R197" i="16"/>
  <c r="P197" i="16"/>
  <c r="R196" i="16"/>
  <c r="P196" i="16"/>
  <c r="R195" i="16"/>
  <c r="P195" i="16"/>
  <c r="R194" i="16"/>
  <c r="P194" i="16"/>
  <c r="R193" i="16"/>
  <c r="P193" i="16"/>
  <c r="R192" i="16"/>
  <c r="P192" i="16"/>
  <c r="R191" i="16"/>
  <c r="P191" i="16"/>
  <c r="R190" i="16"/>
  <c r="P190" i="16"/>
  <c r="R189" i="16"/>
  <c r="P189" i="16"/>
  <c r="R188" i="16"/>
  <c r="P188" i="16"/>
  <c r="R187" i="16"/>
  <c r="P187" i="16"/>
  <c r="R186" i="16"/>
  <c r="P186" i="16"/>
  <c r="R185" i="16"/>
  <c r="P185" i="16"/>
  <c r="R184" i="16"/>
  <c r="P184" i="16"/>
  <c r="R183" i="16"/>
  <c r="P183" i="16"/>
  <c r="R182" i="16"/>
  <c r="P182" i="16"/>
  <c r="R181" i="16"/>
  <c r="P181" i="16"/>
  <c r="R180" i="16"/>
  <c r="P180" i="16"/>
  <c r="R179" i="16"/>
  <c r="P179" i="16"/>
  <c r="R178" i="16"/>
  <c r="P178" i="16"/>
  <c r="R177" i="16"/>
  <c r="P177" i="16"/>
  <c r="R176" i="16"/>
  <c r="P176" i="16"/>
  <c r="R175" i="16"/>
  <c r="P175" i="16"/>
  <c r="R174" i="16"/>
  <c r="P174" i="16"/>
  <c r="R173" i="16"/>
  <c r="P173" i="16"/>
  <c r="R172" i="16"/>
  <c r="P172" i="16"/>
  <c r="R171" i="16"/>
  <c r="P171" i="16"/>
  <c r="R170" i="16"/>
  <c r="P170" i="16"/>
  <c r="R169" i="16"/>
  <c r="P169" i="16"/>
  <c r="R168" i="16"/>
  <c r="P168" i="16"/>
  <c r="R167" i="16"/>
  <c r="P167" i="16"/>
  <c r="R166" i="16"/>
  <c r="P166" i="16"/>
  <c r="R165" i="16"/>
  <c r="P165" i="16"/>
  <c r="R164" i="16"/>
  <c r="P164" i="16"/>
  <c r="R163" i="16"/>
  <c r="P163" i="16"/>
  <c r="R162" i="16"/>
  <c r="P162" i="16"/>
  <c r="R161" i="16"/>
  <c r="P161" i="16"/>
  <c r="R160" i="16"/>
  <c r="P160" i="16"/>
  <c r="R159" i="16"/>
  <c r="P159" i="16"/>
  <c r="R158" i="16"/>
  <c r="P158" i="16"/>
  <c r="R157" i="16"/>
  <c r="P157" i="16"/>
  <c r="R156" i="16"/>
  <c r="P156" i="16"/>
  <c r="R155" i="16"/>
  <c r="P155" i="16"/>
  <c r="R154" i="16"/>
  <c r="P154" i="16"/>
  <c r="R153" i="16"/>
  <c r="P153" i="16"/>
  <c r="R152" i="16"/>
  <c r="P152" i="16"/>
  <c r="R151" i="16"/>
  <c r="P151" i="16"/>
  <c r="R150" i="16"/>
  <c r="P150" i="16"/>
  <c r="R149" i="16"/>
  <c r="P149" i="16"/>
  <c r="R148" i="16"/>
  <c r="P148" i="16"/>
  <c r="R147" i="16"/>
  <c r="P147" i="16"/>
  <c r="R146" i="16"/>
  <c r="P146" i="16"/>
  <c r="R145" i="16"/>
  <c r="P145" i="16"/>
  <c r="R144" i="16"/>
  <c r="P144" i="16"/>
  <c r="R143" i="16"/>
  <c r="P143" i="16"/>
  <c r="R142" i="16"/>
  <c r="P142" i="16"/>
  <c r="R141" i="16"/>
  <c r="P141" i="16"/>
  <c r="R140" i="16"/>
  <c r="P140" i="16"/>
  <c r="R139" i="16"/>
  <c r="P139" i="16"/>
  <c r="R138" i="16"/>
  <c r="P138" i="16"/>
  <c r="R137" i="16"/>
  <c r="P137" i="16"/>
  <c r="R136" i="16"/>
  <c r="P136" i="16"/>
  <c r="R135" i="16"/>
  <c r="P135" i="16"/>
  <c r="R134" i="16"/>
  <c r="P134" i="16"/>
  <c r="R133" i="16"/>
  <c r="P133" i="16"/>
  <c r="R132" i="16"/>
  <c r="P132" i="16"/>
  <c r="R131" i="16"/>
  <c r="P131" i="16"/>
  <c r="R130" i="16"/>
  <c r="P130" i="16"/>
  <c r="R129" i="16"/>
  <c r="P129" i="16"/>
  <c r="R128" i="16"/>
  <c r="P128" i="16"/>
  <c r="R127" i="16"/>
  <c r="P127" i="16"/>
  <c r="R126" i="16"/>
  <c r="P126" i="16"/>
  <c r="R125" i="16"/>
  <c r="P125" i="16"/>
  <c r="R124" i="16"/>
  <c r="P124" i="16"/>
  <c r="R123" i="16"/>
  <c r="P123" i="16"/>
  <c r="R122" i="16"/>
  <c r="P122" i="16"/>
  <c r="R121" i="16"/>
  <c r="P121" i="16"/>
  <c r="R120" i="16"/>
  <c r="P120" i="16"/>
  <c r="R119" i="16"/>
  <c r="P119" i="16"/>
  <c r="R118" i="16"/>
  <c r="P118" i="16"/>
  <c r="R117" i="16"/>
  <c r="P117" i="16"/>
  <c r="R116" i="16"/>
  <c r="P116" i="16"/>
  <c r="R115" i="16"/>
  <c r="P115" i="16"/>
  <c r="R114" i="16"/>
  <c r="P114" i="16"/>
  <c r="R113" i="16"/>
  <c r="P113" i="16"/>
  <c r="R112" i="16"/>
  <c r="P112" i="16"/>
  <c r="R111" i="16"/>
  <c r="P111" i="16"/>
  <c r="R110" i="16"/>
  <c r="P110" i="16"/>
  <c r="R109" i="16"/>
  <c r="P109" i="16"/>
  <c r="R108" i="16"/>
  <c r="P108" i="16"/>
  <c r="R107" i="16"/>
  <c r="P107" i="16"/>
  <c r="R106" i="16"/>
  <c r="P106" i="16"/>
  <c r="R105" i="16"/>
  <c r="P105" i="16"/>
  <c r="R104" i="16"/>
  <c r="P104" i="16"/>
  <c r="R103" i="16"/>
  <c r="P103" i="16"/>
  <c r="R102" i="16"/>
  <c r="P102" i="16"/>
  <c r="R101" i="16"/>
  <c r="P101" i="16"/>
  <c r="R100" i="16"/>
  <c r="P100" i="16"/>
  <c r="R99" i="16"/>
  <c r="P99" i="16"/>
  <c r="R98" i="16"/>
  <c r="P98" i="16"/>
  <c r="R97" i="16"/>
  <c r="P97" i="16"/>
  <c r="R96" i="16"/>
  <c r="P96" i="16"/>
  <c r="R95" i="16"/>
  <c r="P95" i="16"/>
  <c r="R94" i="16"/>
  <c r="P94" i="16"/>
  <c r="R93" i="16"/>
  <c r="P93" i="16"/>
  <c r="R92" i="16"/>
  <c r="P92" i="16"/>
  <c r="R91" i="16"/>
  <c r="P91" i="16"/>
  <c r="R90" i="16"/>
  <c r="P90" i="16"/>
  <c r="R89" i="16"/>
  <c r="P89" i="16"/>
  <c r="R88" i="16"/>
  <c r="P88" i="16"/>
  <c r="R87" i="16"/>
  <c r="P87" i="16"/>
  <c r="R86" i="16"/>
  <c r="P86" i="16"/>
  <c r="R85" i="16"/>
  <c r="P85" i="16"/>
  <c r="R84" i="16"/>
  <c r="P84" i="16"/>
  <c r="R83" i="16"/>
  <c r="P83" i="16"/>
  <c r="R82" i="16"/>
  <c r="P82" i="16"/>
  <c r="R81" i="16"/>
  <c r="P81" i="16"/>
  <c r="R80" i="16"/>
  <c r="P80" i="16"/>
  <c r="R79" i="16"/>
  <c r="P79" i="16"/>
  <c r="R78" i="16"/>
  <c r="P78" i="16"/>
  <c r="R77" i="16"/>
  <c r="P77" i="16"/>
  <c r="R76" i="16"/>
  <c r="P76" i="16"/>
  <c r="R75" i="16"/>
  <c r="P75" i="16"/>
  <c r="R74" i="16"/>
  <c r="P74" i="16"/>
  <c r="R73" i="16"/>
  <c r="P73" i="16"/>
  <c r="R72" i="16"/>
  <c r="P72" i="16"/>
  <c r="R71" i="16"/>
  <c r="P71" i="16"/>
  <c r="R70" i="16"/>
  <c r="P70" i="16"/>
  <c r="R69" i="16"/>
  <c r="P69" i="16"/>
  <c r="R68" i="16"/>
  <c r="P68" i="16"/>
  <c r="R67" i="16"/>
  <c r="P67" i="16"/>
  <c r="R66" i="16"/>
  <c r="P66" i="16"/>
  <c r="R65" i="16"/>
  <c r="P65" i="16"/>
  <c r="R64" i="16"/>
  <c r="P64" i="16"/>
  <c r="R63" i="16"/>
  <c r="P63" i="16"/>
  <c r="R62" i="16"/>
  <c r="P62" i="16"/>
  <c r="R61" i="16"/>
  <c r="P61" i="16"/>
  <c r="R60" i="16"/>
  <c r="P60" i="16"/>
  <c r="R59" i="16"/>
  <c r="P59" i="16"/>
  <c r="R58" i="16"/>
  <c r="P58" i="16"/>
  <c r="R57" i="16"/>
  <c r="P57" i="16"/>
  <c r="R56" i="16"/>
  <c r="P56" i="16"/>
  <c r="R55" i="16"/>
  <c r="P55" i="16"/>
  <c r="R54" i="16"/>
  <c r="P54" i="16"/>
  <c r="R53" i="16"/>
  <c r="P53" i="16"/>
  <c r="R52" i="16"/>
  <c r="P52" i="16"/>
  <c r="R51" i="16"/>
  <c r="P51" i="16"/>
  <c r="R50" i="16"/>
  <c r="P50" i="16"/>
  <c r="R49" i="16"/>
  <c r="P49" i="16"/>
  <c r="R48" i="16"/>
  <c r="P48" i="16"/>
  <c r="R47" i="16"/>
  <c r="P47" i="16"/>
  <c r="R46" i="16"/>
  <c r="P46" i="16"/>
  <c r="R45" i="16"/>
  <c r="P45" i="16"/>
  <c r="R44" i="16"/>
  <c r="P44" i="16"/>
  <c r="R43" i="16"/>
  <c r="P43" i="16"/>
  <c r="R42" i="16"/>
  <c r="P42" i="16"/>
  <c r="R41" i="16"/>
  <c r="P41" i="16"/>
  <c r="R40" i="16"/>
  <c r="P40" i="16"/>
  <c r="R39" i="16"/>
  <c r="P39" i="16"/>
  <c r="R38" i="16"/>
  <c r="P38" i="16"/>
  <c r="R37" i="16"/>
  <c r="P37" i="16"/>
  <c r="R36" i="16"/>
  <c r="P36" i="16"/>
  <c r="R35" i="16"/>
  <c r="P35" i="16"/>
  <c r="R34" i="16"/>
  <c r="P34" i="16"/>
  <c r="R33" i="16"/>
  <c r="P33" i="16"/>
  <c r="R32" i="16"/>
  <c r="P32" i="16"/>
  <c r="R31" i="16"/>
  <c r="P31" i="16"/>
  <c r="R30" i="16"/>
  <c r="P30" i="16"/>
  <c r="R29" i="16"/>
  <c r="P29" i="16"/>
  <c r="R28" i="16"/>
  <c r="P28" i="16"/>
  <c r="R27" i="16"/>
  <c r="P27" i="16"/>
  <c r="R26" i="16"/>
  <c r="P26" i="16"/>
  <c r="R25" i="16"/>
  <c r="P25" i="16"/>
  <c r="R24" i="16"/>
  <c r="P24" i="16"/>
  <c r="R23" i="16"/>
  <c r="P23" i="16"/>
  <c r="R22" i="16"/>
  <c r="P22" i="16"/>
  <c r="R21" i="16"/>
  <c r="P21" i="16"/>
  <c r="R20" i="16"/>
  <c r="P20" i="16"/>
  <c r="R19" i="16"/>
  <c r="P19" i="16"/>
  <c r="R18" i="16"/>
  <c r="P18" i="16"/>
  <c r="R17" i="16"/>
  <c r="P17" i="16"/>
  <c r="R16" i="16"/>
  <c r="P16" i="16"/>
  <c r="R15" i="16"/>
  <c r="P15" i="16"/>
  <c r="R513" i="3"/>
  <c r="P513" i="3"/>
  <c r="R512" i="3"/>
  <c r="P512" i="3"/>
  <c r="R511" i="3"/>
  <c r="P511" i="3"/>
  <c r="R510" i="3"/>
  <c r="P510" i="3"/>
  <c r="R509" i="3"/>
  <c r="P509" i="3"/>
  <c r="R508" i="3"/>
  <c r="P508" i="3"/>
  <c r="R507" i="3"/>
  <c r="P507" i="3"/>
  <c r="R506" i="3"/>
  <c r="P506" i="3"/>
  <c r="R505" i="3"/>
  <c r="P505" i="3"/>
  <c r="R504" i="3"/>
  <c r="P504" i="3"/>
  <c r="R503" i="3"/>
  <c r="P503" i="3"/>
  <c r="R502" i="3"/>
  <c r="P502" i="3"/>
  <c r="R501" i="3"/>
  <c r="P501" i="3"/>
  <c r="R500" i="3"/>
  <c r="P500" i="3"/>
  <c r="R499" i="3"/>
  <c r="P499" i="3"/>
  <c r="R498" i="3"/>
  <c r="P498" i="3"/>
  <c r="R497" i="3"/>
  <c r="P497" i="3"/>
  <c r="R496" i="3"/>
  <c r="P496" i="3"/>
  <c r="R495" i="3"/>
  <c r="P495" i="3"/>
  <c r="R494" i="3"/>
  <c r="P494" i="3"/>
  <c r="R493" i="3"/>
  <c r="P493" i="3"/>
  <c r="R492" i="3"/>
  <c r="P492" i="3"/>
  <c r="R491" i="3"/>
  <c r="P491" i="3"/>
  <c r="R490" i="3"/>
  <c r="P490" i="3"/>
  <c r="R489" i="3"/>
  <c r="P489" i="3"/>
  <c r="R488" i="3"/>
  <c r="P488" i="3"/>
  <c r="R487" i="3"/>
  <c r="P487" i="3"/>
  <c r="R486" i="3"/>
  <c r="P486" i="3"/>
  <c r="R485" i="3"/>
  <c r="P485" i="3"/>
  <c r="R484" i="3"/>
  <c r="P484" i="3"/>
  <c r="R483" i="3"/>
  <c r="P483" i="3"/>
  <c r="R482" i="3"/>
  <c r="P482" i="3"/>
  <c r="R481" i="3"/>
  <c r="P481" i="3"/>
  <c r="R480" i="3"/>
  <c r="P480" i="3"/>
  <c r="R479" i="3"/>
  <c r="P479" i="3"/>
  <c r="R478" i="3"/>
  <c r="P478" i="3"/>
  <c r="R477" i="3"/>
  <c r="P477" i="3"/>
  <c r="R476" i="3"/>
  <c r="P476" i="3"/>
  <c r="R475" i="3"/>
  <c r="P475" i="3"/>
  <c r="R474" i="3"/>
  <c r="P474" i="3"/>
  <c r="R473" i="3"/>
  <c r="P473" i="3"/>
  <c r="R472" i="3"/>
  <c r="P472" i="3"/>
  <c r="R471" i="3"/>
  <c r="P471" i="3"/>
  <c r="R470" i="3"/>
  <c r="P470" i="3"/>
  <c r="R469" i="3"/>
  <c r="P469" i="3"/>
  <c r="R468" i="3"/>
  <c r="P468" i="3"/>
  <c r="R467" i="3"/>
  <c r="P467" i="3"/>
  <c r="R466" i="3"/>
  <c r="P466" i="3"/>
  <c r="R465" i="3"/>
  <c r="P465" i="3"/>
  <c r="R464" i="3"/>
  <c r="P464" i="3"/>
  <c r="R463" i="3"/>
  <c r="P463" i="3"/>
  <c r="R462" i="3"/>
  <c r="P462" i="3"/>
  <c r="R461" i="3"/>
  <c r="P461" i="3"/>
  <c r="R460" i="3"/>
  <c r="P460" i="3"/>
  <c r="R459" i="3"/>
  <c r="P459" i="3"/>
  <c r="R458" i="3"/>
  <c r="P458" i="3"/>
  <c r="R457" i="3"/>
  <c r="P457" i="3"/>
  <c r="R456" i="3"/>
  <c r="P456" i="3"/>
  <c r="R455" i="3"/>
  <c r="P455" i="3"/>
  <c r="R454" i="3"/>
  <c r="P454" i="3"/>
  <c r="R453" i="3"/>
  <c r="P453" i="3"/>
  <c r="R452" i="3"/>
  <c r="P452" i="3"/>
  <c r="R451" i="3"/>
  <c r="P451" i="3"/>
  <c r="R450" i="3"/>
  <c r="P450" i="3"/>
  <c r="R449" i="3"/>
  <c r="P449" i="3"/>
  <c r="R448" i="3"/>
  <c r="P448" i="3"/>
  <c r="R447" i="3"/>
  <c r="P447" i="3"/>
  <c r="R446" i="3"/>
  <c r="P446" i="3"/>
  <c r="R445" i="3"/>
  <c r="P445" i="3"/>
  <c r="R444" i="3"/>
  <c r="P444" i="3"/>
  <c r="R443" i="3"/>
  <c r="P443" i="3"/>
  <c r="R442" i="3"/>
  <c r="P442" i="3"/>
  <c r="R441" i="3"/>
  <c r="P441" i="3"/>
  <c r="R440" i="3"/>
  <c r="P440" i="3"/>
  <c r="R439" i="3"/>
  <c r="P439" i="3"/>
  <c r="R438" i="3"/>
  <c r="P438" i="3"/>
  <c r="R437" i="3"/>
  <c r="P437" i="3"/>
  <c r="R436" i="3"/>
  <c r="P436" i="3"/>
  <c r="R435" i="3"/>
  <c r="P435" i="3"/>
  <c r="R434" i="3"/>
  <c r="P434" i="3"/>
  <c r="R433" i="3"/>
  <c r="P433" i="3"/>
  <c r="R432" i="3"/>
  <c r="P432" i="3"/>
  <c r="R431" i="3"/>
  <c r="P431" i="3"/>
  <c r="R430" i="3"/>
  <c r="P430" i="3"/>
  <c r="R429" i="3"/>
  <c r="P429" i="3"/>
  <c r="R428" i="3"/>
  <c r="P428" i="3"/>
  <c r="R427" i="3"/>
  <c r="P427" i="3"/>
  <c r="R426" i="3"/>
  <c r="P426" i="3"/>
  <c r="R425" i="3"/>
  <c r="P425" i="3"/>
  <c r="R424" i="3"/>
  <c r="P424" i="3"/>
  <c r="R423" i="3"/>
  <c r="P423" i="3"/>
  <c r="R422" i="3"/>
  <c r="P422" i="3"/>
  <c r="R421" i="3"/>
  <c r="P421" i="3"/>
  <c r="R420" i="3"/>
  <c r="P420" i="3"/>
  <c r="R419" i="3"/>
  <c r="P419" i="3"/>
  <c r="R418" i="3"/>
  <c r="P418" i="3"/>
  <c r="R417" i="3"/>
  <c r="P417" i="3"/>
  <c r="R416" i="3"/>
  <c r="P416" i="3"/>
  <c r="R415" i="3"/>
  <c r="P415" i="3"/>
  <c r="R414" i="3"/>
  <c r="P414" i="3"/>
  <c r="R413" i="3"/>
  <c r="P413" i="3"/>
  <c r="R412" i="3"/>
  <c r="P412" i="3"/>
  <c r="R411" i="3"/>
  <c r="P411" i="3"/>
  <c r="R410" i="3"/>
  <c r="P410" i="3"/>
  <c r="R409" i="3"/>
  <c r="P409" i="3"/>
  <c r="R408" i="3"/>
  <c r="P408" i="3"/>
  <c r="R407" i="3"/>
  <c r="P407" i="3"/>
  <c r="R406" i="3"/>
  <c r="P406" i="3"/>
  <c r="R405" i="3"/>
  <c r="P405" i="3"/>
  <c r="R404" i="3"/>
  <c r="P404" i="3"/>
  <c r="R403" i="3"/>
  <c r="P403" i="3"/>
  <c r="R402" i="3"/>
  <c r="P402" i="3"/>
  <c r="R401" i="3"/>
  <c r="P401" i="3"/>
  <c r="R400" i="3"/>
  <c r="P400" i="3"/>
  <c r="R399" i="3"/>
  <c r="P399" i="3"/>
  <c r="R398" i="3"/>
  <c r="P398" i="3"/>
  <c r="R397" i="3"/>
  <c r="P397" i="3"/>
  <c r="R396" i="3"/>
  <c r="P396" i="3"/>
  <c r="R395" i="3"/>
  <c r="P395" i="3"/>
  <c r="R394" i="3"/>
  <c r="P394" i="3"/>
  <c r="R393" i="3"/>
  <c r="P393" i="3"/>
  <c r="R392" i="3"/>
  <c r="P392" i="3"/>
  <c r="R391" i="3"/>
  <c r="P391" i="3"/>
  <c r="R390" i="3"/>
  <c r="P390" i="3"/>
  <c r="R389" i="3"/>
  <c r="P389" i="3"/>
  <c r="R388" i="3"/>
  <c r="P388" i="3"/>
  <c r="R387" i="3"/>
  <c r="P387" i="3"/>
  <c r="R386" i="3"/>
  <c r="P386" i="3"/>
  <c r="R385" i="3"/>
  <c r="P385" i="3"/>
  <c r="R384" i="3"/>
  <c r="P384" i="3"/>
  <c r="R383" i="3"/>
  <c r="P383" i="3"/>
  <c r="R382" i="3"/>
  <c r="P382" i="3"/>
  <c r="R381" i="3"/>
  <c r="P381" i="3"/>
  <c r="R380" i="3"/>
  <c r="P380" i="3"/>
  <c r="R379" i="3"/>
  <c r="P379" i="3"/>
  <c r="R378" i="3"/>
  <c r="P378" i="3"/>
  <c r="R377" i="3"/>
  <c r="P377" i="3"/>
  <c r="R376" i="3"/>
  <c r="P376" i="3"/>
  <c r="R375" i="3"/>
  <c r="P375" i="3"/>
  <c r="R374" i="3"/>
  <c r="P374" i="3"/>
  <c r="R373" i="3"/>
  <c r="P373" i="3"/>
  <c r="R372" i="3"/>
  <c r="P372" i="3"/>
  <c r="R371" i="3"/>
  <c r="P371" i="3"/>
  <c r="R370" i="3"/>
  <c r="P370" i="3"/>
  <c r="R369" i="3"/>
  <c r="P369" i="3"/>
  <c r="R368" i="3"/>
  <c r="P368" i="3"/>
  <c r="R367" i="3"/>
  <c r="P367" i="3"/>
  <c r="R366" i="3"/>
  <c r="P366" i="3"/>
  <c r="R365" i="3"/>
  <c r="P365" i="3"/>
  <c r="R364" i="3"/>
  <c r="P364" i="3"/>
  <c r="R363" i="3"/>
  <c r="P363" i="3"/>
  <c r="R362" i="3"/>
  <c r="P362" i="3"/>
  <c r="R361" i="3"/>
  <c r="P361" i="3"/>
  <c r="R360" i="3"/>
  <c r="P360" i="3"/>
  <c r="R359" i="3"/>
  <c r="P359" i="3"/>
  <c r="R358" i="3"/>
  <c r="P358" i="3"/>
  <c r="R357" i="3"/>
  <c r="P357" i="3"/>
  <c r="R356" i="3"/>
  <c r="P356" i="3"/>
  <c r="R355" i="3"/>
  <c r="P355" i="3"/>
  <c r="R354" i="3"/>
  <c r="P354" i="3"/>
  <c r="R353" i="3"/>
  <c r="P353" i="3"/>
  <c r="R352" i="3"/>
  <c r="P352" i="3"/>
  <c r="R351" i="3"/>
  <c r="P351" i="3"/>
  <c r="R350" i="3"/>
  <c r="P350" i="3"/>
  <c r="R349" i="3"/>
  <c r="P349" i="3"/>
  <c r="R348" i="3"/>
  <c r="P348" i="3"/>
  <c r="R347" i="3"/>
  <c r="P347" i="3"/>
  <c r="R346" i="3"/>
  <c r="P346" i="3"/>
  <c r="R345" i="3"/>
  <c r="P345" i="3"/>
  <c r="R344" i="3"/>
  <c r="P344" i="3"/>
  <c r="R343" i="3"/>
  <c r="P343" i="3"/>
  <c r="R342" i="3"/>
  <c r="P342" i="3"/>
  <c r="R341" i="3"/>
  <c r="P341" i="3"/>
  <c r="R340" i="3"/>
  <c r="P340" i="3"/>
  <c r="R339" i="3"/>
  <c r="P339" i="3"/>
  <c r="R338" i="3"/>
  <c r="P338" i="3"/>
  <c r="R337" i="3"/>
  <c r="P337" i="3"/>
  <c r="R336" i="3"/>
  <c r="P336" i="3"/>
  <c r="R335" i="3"/>
  <c r="P335" i="3"/>
  <c r="R334" i="3"/>
  <c r="P334" i="3"/>
  <c r="R333" i="3"/>
  <c r="P333" i="3"/>
  <c r="R332" i="3"/>
  <c r="P332" i="3"/>
  <c r="R331" i="3"/>
  <c r="P331" i="3"/>
  <c r="R330" i="3"/>
  <c r="P330" i="3"/>
  <c r="R329" i="3"/>
  <c r="P329" i="3"/>
  <c r="R328" i="3"/>
  <c r="P328" i="3"/>
  <c r="R327" i="3"/>
  <c r="P327" i="3"/>
  <c r="R326" i="3"/>
  <c r="P326" i="3"/>
  <c r="R325" i="3"/>
  <c r="P325" i="3"/>
  <c r="R324" i="3"/>
  <c r="P324" i="3"/>
  <c r="R323" i="3"/>
  <c r="P323" i="3"/>
  <c r="R322" i="3"/>
  <c r="P322" i="3"/>
  <c r="R321" i="3"/>
  <c r="P321" i="3"/>
  <c r="R320" i="3"/>
  <c r="P320" i="3"/>
  <c r="R319" i="3"/>
  <c r="P319" i="3"/>
  <c r="R318" i="3"/>
  <c r="P318" i="3"/>
  <c r="R317" i="3"/>
  <c r="P317" i="3"/>
  <c r="R316" i="3"/>
  <c r="P316" i="3"/>
  <c r="R315" i="3"/>
  <c r="P315" i="3"/>
  <c r="R314" i="3"/>
  <c r="P314" i="3"/>
  <c r="R313" i="3"/>
  <c r="P313" i="3"/>
  <c r="R312" i="3"/>
  <c r="P312" i="3"/>
  <c r="R311" i="3"/>
  <c r="P311" i="3"/>
  <c r="R310" i="3"/>
  <c r="P310" i="3"/>
  <c r="R309" i="3"/>
  <c r="P309" i="3"/>
  <c r="R308" i="3"/>
  <c r="P308" i="3"/>
  <c r="R307" i="3"/>
  <c r="P307" i="3"/>
  <c r="R306" i="3"/>
  <c r="P306" i="3"/>
  <c r="R305" i="3"/>
  <c r="P305" i="3"/>
  <c r="R304" i="3"/>
  <c r="P304" i="3"/>
  <c r="R303" i="3"/>
  <c r="P303" i="3"/>
  <c r="R302" i="3"/>
  <c r="P302" i="3"/>
  <c r="R301" i="3"/>
  <c r="P301" i="3"/>
  <c r="R300" i="3"/>
  <c r="P300" i="3"/>
  <c r="R299" i="3"/>
  <c r="P299" i="3"/>
  <c r="R298" i="3"/>
  <c r="P298" i="3"/>
  <c r="R297" i="3"/>
  <c r="P297" i="3"/>
  <c r="R296" i="3"/>
  <c r="P296" i="3"/>
  <c r="R295" i="3"/>
  <c r="P295" i="3"/>
  <c r="R294" i="3"/>
  <c r="P294" i="3"/>
  <c r="R293" i="3"/>
  <c r="P293" i="3"/>
  <c r="R292" i="3"/>
  <c r="P292" i="3"/>
  <c r="R291" i="3"/>
  <c r="P291" i="3"/>
  <c r="R290" i="3"/>
  <c r="P290" i="3"/>
  <c r="R289" i="3"/>
  <c r="P289" i="3"/>
  <c r="R288" i="3"/>
  <c r="P288" i="3"/>
  <c r="R287" i="3"/>
  <c r="P287" i="3"/>
  <c r="R286" i="3"/>
  <c r="P286" i="3"/>
  <c r="R285" i="3"/>
  <c r="P285" i="3"/>
  <c r="R284" i="3"/>
  <c r="P284" i="3"/>
  <c r="R283" i="3"/>
  <c r="P283" i="3"/>
  <c r="R282" i="3"/>
  <c r="P282" i="3"/>
  <c r="R281" i="3"/>
  <c r="P281" i="3"/>
  <c r="R280" i="3"/>
  <c r="P280" i="3"/>
  <c r="R279" i="3"/>
  <c r="P279" i="3"/>
  <c r="R278" i="3"/>
  <c r="P278" i="3"/>
  <c r="R277" i="3"/>
  <c r="P277" i="3"/>
  <c r="R276" i="3"/>
  <c r="P276" i="3"/>
  <c r="R275" i="3"/>
  <c r="P275" i="3"/>
  <c r="R274" i="3"/>
  <c r="P274" i="3"/>
  <c r="R273" i="3"/>
  <c r="P273" i="3"/>
  <c r="R272" i="3"/>
  <c r="P272" i="3"/>
  <c r="R271" i="3"/>
  <c r="P271" i="3"/>
  <c r="R270" i="3"/>
  <c r="P270" i="3"/>
  <c r="R269" i="3"/>
  <c r="P269" i="3"/>
  <c r="R268" i="3"/>
  <c r="P268" i="3"/>
  <c r="R267" i="3"/>
  <c r="P267" i="3"/>
  <c r="R266" i="3"/>
  <c r="P266" i="3"/>
  <c r="R265" i="3"/>
  <c r="P265" i="3"/>
  <c r="R264" i="3"/>
  <c r="P264" i="3"/>
  <c r="R263" i="3"/>
  <c r="P263" i="3"/>
  <c r="R262" i="3"/>
  <c r="P262" i="3"/>
  <c r="R261" i="3"/>
  <c r="P261" i="3"/>
  <c r="R260" i="3"/>
  <c r="P260" i="3"/>
  <c r="R259" i="3"/>
  <c r="P259" i="3"/>
  <c r="R258" i="3"/>
  <c r="P258" i="3"/>
  <c r="R257" i="3"/>
  <c r="P257" i="3"/>
  <c r="R256" i="3"/>
  <c r="P256" i="3"/>
  <c r="R255" i="3"/>
  <c r="P255" i="3"/>
  <c r="R254" i="3"/>
  <c r="P254" i="3"/>
  <c r="R253" i="3"/>
  <c r="P253" i="3"/>
  <c r="R252" i="3"/>
  <c r="P252" i="3"/>
  <c r="R251" i="3"/>
  <c r="P251" i="3"/>
  <c r="R250" i="3"/>
  <c r="P250" i="3"/>
  <c r="R249" i="3"/>
  <c r="P249" i="3"/>
  <c r="R248" i="3"/>
  <c r="P248" i="3"/>
  <c r="R247" i="3"/>
  <c r="P247" i="3"/>
  <c r="R246" i="3"/>
  <c r="P246" i="3"/>
  <c r="R245" i="3"/>
  <c r="P245" i="3"/>
  <c r="R244" i="3"/>
  <c r="P244" i="3"/>
  <c r="R243" i="3"/>
  <c r="P243" i="3"/>
  <c r="R242" i="3"/>
  <c r="P242" i="3"/>
  <c r="R241" i="3"/>
  <c r="P241" i="3"/>
  <c r="R240" i="3"/>
  <c r="P240" i="3"/>
  <c r="R239" i="3"/>
  <c r="P239" i="3"/>
  <c r="R238" i="3"/>
  <c r="P238" i="3"/>
  <c r="R237" i="3"/>
  <c r="P237" i="3"/>
  <c r="R236" i="3"/>
  <c r="P236" i="3"/>
  <c r="R235" i="3"/>
  <c r="P235" i="3"/>
  <c r="R234" i="3"/>
  <c r="P234" i="3"/>
  <c r="R233" i="3"/>
  <c r="P233" i="3"/>
  <c r="R232" i="3"/>
  <c r="P232" i="3"/>
  <c r="R231" i="3"/>
  <c r="P231" i="3"/>
  <c r="R230" i="3"/>
  <c r="P230" i="3"/>
  <c r="R229" i="3"/>
  <c r="P229" i="3"/>
  <c r="R228" i="3"/>
  <c r="P228" i="3"/>
  <c r="R227" i="3"/>
  <c r="P227" i="3"/>
  <c r="R226" i="3"/>
  <c r="P226" i="3"/>
  <c r="R225" i="3"/>
  <c r="P225" i="3"/>
  <c r="R224" i="3"/>
  <c r="P224" i="3"/>
  <c r="R223" i="3"/>
  <c r="P223" i="3"/>
  <c r="R222" i="3"/>
  <c r="P222" i="3"/>
  <c r="R221" i="3"/>
  <c r="P221" i="3"/>
  <c r="R220" i="3"/>
  <c r="P220" i="3"/>
  <c r="R219" i="3"/>
  <c r="P219" i="3"/>
  <c r="R218" i="3"/>
  <c r="P218" i="3"/>
  <c r="R217" i="3"/>
  <c r="P217" i="3"/>
  <c r="R216" i="3"/>
  <c r="P216" i="3"/>
  <c r="R215" i="3"/>
  <c r="P215" i="3"/>
  <c r="R214" i="3"/>
  <c r="P214" i="3"/>
  <c r="R213" i="3"/>
  <c r="P213" i="3"/>
  <c r="R212" i="3"/>
  <c r="P212" i="3"/>
  <c r="R211" i="3"/>
  <c r="P211" i="3"/>
  <c r="R210" i="3"/>
  <c r="P210" i="3"/>
  <c r="R209" i="3"/>
  <c r="P209" i="3"/>
  <c r="R208" i="3"/>
  <c r="P208" i="3"/>
  <c r="R207" i="3"/>
  <c r="P207" i="3"/>
  <c r="R206" i="3"/>
  <c r="P206" i="3"/>
  <c r="R205" i="3"/>
  <c r="P205" i="3"/>
  <c r="R204" i="3"/>
  <c r="P204" i="3"/>
  <c r="R203" i="3"/>
  <c r="P203" i="3"/>
  <c r="R202" i="3"/>
  <c r="P202" i="3"/>
  <c r="R201" i="3"/>
  <c r="P201" i="3"/>
  <c r="R200" i="3"/>
  <c r="P200" i="3"/>
  <c r="R199" i="3"/>
  <c r="P199" i="3"/>
  <c r="R198" i="3"/>
  <c r="P198" i="3"/>
  <c r="R197" i="3"/>
  <c r="P197" i="3"/>
  <c r="R196" i="3"/>
  <c r="P196" i="3"/>
  <c r="R195" i="3"/>
  <c r="P195" i="3"/>
  <c r="R194" i="3"/>
  <c r="P194" i="3"/>
  <c r="R193" i="3"/>
  <c r="P193" i="3"/>
  <c r="R192" i="3"/>
  <c r="P192" i="3"/>
  <c r="R191" i="3"/>
  <c r="P191" i="3"/>
  <c r="R190" i="3"/>
  <c r="P190" i="3"/>
  <c r="R189" i="3"/>
  <c r="P189" i="3"/>
  <c r="R188" i="3"/>
  <c r="P188" i="3"/>
  <c r="R187" i="3"/>
  <c r="P187" i="3"/>
  <c r="R186" i="3"/>
  <c r="P186" i="3"/>
  <c r="R185" i="3"/>
  <c r="P185" i="3"/>
  <c r="R184" i="3"/>
  <c r="P184" i="3"/>
  <c r="R183" i="3"/>
  <c r="P183" i="3"/>
  <c r="R182" i="3"/>
  <c r="P182" i="3"/>
  <c r="R181" i="3"/>
  <c r="P181" i="3"/>
  <c r="R180" i="3"/>
  <c r="P180" i="3"/>
  <c r="R179" i="3"/>
  <c r="P179" i="3"/>
  <c r="R178" i="3"/>
  <c r="P178" i="3"/>
  <c r="R177" i="3"/>
  <c r="P177" i="3"/>
  <c r="R176" i="3"/>
  <c r="P176" i="3"/>
  <c r="R175" i="3"/>
  <c r="P175" i="3"/>
  <c r="R174" i="3"/>
  <c r="P174" i="3"/>
  <c r="R173" i="3"/>
  <c r="P173" i="3"/>
  <c r="R172" i="3"/>
  <c r="P172" i="3"/>
  <c r="R171" i="3"/>
  <c r="P171" i="3"/>
  <c r="R170" i="3"/>
  <c r="P170" i="3"/>
  <c r="R169" i="3"/>
  <c r="P169" i="3"/>
  <c r="R168" i="3"/>
  <c r="P168" i="3"/>
  <c r="R167" i="3"/>
  <c r="P167" i="3"/>
  <c r="R166" i="3"/>
  <c r="P166" i="3"/>
  <c r="R165" i="3"/>
  <c r="P165" i="3"/>
  <c r="R164" i="3"/>
  <c r="P164" i="3"/>
  <c r="R163" i="3"/>
  <c r="P163" i="3"/>
  <c r="R162" i="3"/>
  <c r="P162" i="3"/>
  <c r="R161" i="3"/>
  <c r="P161" i="3"/>
  <c r="R160" i="3"/>
  <c r="P160" i="3"/>
  <c r="R159" i="3"/>
  <c r="P159" i="3"/>
  <c r="R158" i="3"/>
  <c r="P158" i="3"/>
  <c r="R157" i="3"/>
  <c r="P157" i="3"/>
  <c r="R156" i="3"/>
  <c r="P156" i="3"/>
  <c r="R155" i="3"/>
  <c r="P155" i="3"/>
  <c r="R154" i="3"/>
  <c r="P154" i="3"/>
  <c r="R153" i="3"/>
  <c r="P153" i="3"/>
  <c r="R152" i="3"/>
  <c r="P152" i="3"/>
  <c r="R151" i="3"/>
  <c r="P151" i="3"/>
  <c r="R150" i="3"/>
  <c r="P150" i="3"/>
  <c r="R149" i="3"/>
  <c r="P149" i="3"/>
  <c r="R148" i="3"/>
  <c r="P148" i="3"/>
  <c r="R147" i="3"/>
  <c r="P147" i="3"/>
  <c r="R146" i="3"/>
  <c r="P146" i="3"/>
  <c r="R145" i="3"/>
  <c r="P145" i="3"/>
  <c r="R144" i="3"/>
  <c r="P144" i="3"/>
  <c r="R143" i="3"/>
  <c r="P143" i="3"/>
  <c r="R142" i="3"/>
  <c r="P142" i="3"/>
  <c r="R141" i="3"/>
  <c r="P141" i="3"/>
  <c r="R140" i="3"/>
  <c r="P140" i="3"/>
  <c r="R139" i="3"/>
  <c r="P139" i="3"/>
  <c r="R138" i="3"/>
  <c r="P138" i="3"/>
  <c r="R137" i="3"/>
  <c r="P137" i="3"/>
  <c r="R136" i="3"/>
  <c r="P136" i="3"/>
  <c r="R135" i="3"/>
  <c r="P135" i="3"/>
  <c r="R134" i="3"/>
  <c r="P134" i="3"/>
  <c r="R133" i="3"/>
  <c r="P133" i="3"/>
  <c r="R132" i="3"/>
  <c r="P132" i="3"/>
  <c r="R131" i="3"/>
  <c r="P131" i="3"/>
  <c r="R130" i="3"/>
  <c r="P130" i="3"/>
  <c r="R129" i="3"/>
  <c r="P129" i="3"/>
  <c r="R128" i="3"/>
  <c r="P128" i="3"/>
  <c r="R127" i="3"/>
  <c r="P127" i="3"/>
  <c r="R126" i="3"/>
  <c r="P126" i="3"/>
  <c r="R125" i="3"/>
  <c r="P125" i="3"/>
  <c r="R124" i="3"/>
  <c r="P124" i="3"/>
  <c r="R123" i="3"/>
  <c r="P123" i="3"/>
  <c r="R122" i="3"/>
  <c r="P122" i="3"/>
  <c r="R121" i="3"/>
  <c r="P121" i="3"/>
  <c r="R120" i="3"/>
  <c r="P120" i="3"/>
  <c r="R119" i="3"/>
  <c r="P119" i="3"/>
  <c r="R118" i="3"/>
  <c r="P118" i="3"/>
  <c r="R117" i="3"/>
  <c r="P117" i="3"/>
  <c r="R116" i="3"/>
  <c r="P116" i="3"/>
  <c r="R115" i="3"/>
  <c r="P115" i="3"/>
  <c r="R114" i="3"/>
  <c r="P114" i="3"/>
  <c r="R113" i="3"/>
  <c r="P113" i="3"/>
  <c r="R112" i="3"/>
  <c r="P112" i="3"/>
  <c r="R111" i="3"/>
  <c r="P111" i="3"/>
  <c r="R110" i="3"/>
  <c r="P110" i="3"/>
  <c r="R109" i="3"/>
  <c r="P109" i="3"/>
  <c r="R108" i="3"/>
  <c r="P108" i="3"/>
  <c r="R107" i="3"/>
  <c r="P107" i="3"/>
  <c r="R106" i="3"/>
  <c r="P106" i="3"/>
  <c r="R105" i="3"/>
  <c r="P105" i="3"/>
  <c r="R104" i="3"/>
  <c r="P104" i="3"/>
  <c r="R103" i="3"/>
  <c r="P103" i="3"/>
  <c r="R102" i="3"/>
  <c r="P102" i="3"/>
  <c r="R101" i="3"/>
  <c r="P101" i="3"/>
  <c r="R100" i="3"/>
  <c r="P100" i="3"/>
  <c r="R99" i="3"/>
  <c r="P99" i="3"/>
  <c r="R98" i="3"/>
  <c r="P98" i="3"/>
  <c r="R97" i="3"/>
  <c r="P97" i="3"/>
  <c r="R96" i="3"/>
  <c r="P96" i="3"/>
  <c r="R95" i="3"/>
  <c r="P95" i="3"/>
  <c r="R94" i="3"/>
  <c r="P94" i="3"/>
  <c r="R93" i="3"/>
  <c r="P93" i="3"/>
  <c r="R92" i="3"/>
  <c r="P92" i="3"/>
  <c r="R91" i="3"/>
  <c r="P91" i="3"/>
  <c r="R90" i="3"/>
  <c r="P90" i="3"/>
  <c r="R89" i="3"/>
  <c r="P89" i="3"/>
  <c r="R88" i="3"/>
  <c r="P88" i="3"/>
  <c r="R87" i="3"/>
  <c r="P87" i="3"/>
  <c r="R86" i="3"/>
  <c r="P86" i="3"/>
  <c r="R85" i="3"/>
  <c r="P85" i="3"/>
  <c r="R84" i="3"/>
  <c r="P84" i="3"/>
  <c r="R83" i="3"/>
  <c r="P83" i="3"/>
  <c r="R82" i="3"/>
  <c r="P82" i="3"/>
  <c r="R81" i="3"/>
  <c r="P81" i="3"/>
  <c r="R80" i="3"/>
  <c r="P80" i="3"/>
  <c r="R79" i="3"/>
  <c r="P79" i="3"/>
  <c r="R78" i="3"/>
  <c r="P78" i="3"/>
  <c r="R77" i="3"/>
  <c r="P77" i="3"/>
  <c r="R76" i="3"/>
  <c r="P76" i="3"/>
  <c r="R75" i="3"/>
  <c r="P75" i="3"/>
  <c r="R74" i="3"/>
  <c r="P74" i="3"/>
  <c r="R73" i="3"/>
  <c r="P73" i="3"/>
  <c r="R72" i="3"/>
  <c r="P72" i="3"/>
  <c r="R71" i="3"/>
  <c r="P71" i="3"/>
  <c r="R70" i="3"/>
  <c r="P70" i="3"/>
  <c r="R69" i="3"/>
  <c r="P69" i="3"/>
  <c r="R68" i="3"/>
  <c r="P68" i="3"/>
  <c r="R67" i="3"/>
  <c r="P67" i="3"/>
  <c r="R66" i="3"/>
  <c r="P66" i="3"/>
  <c r="R65" i="3"/>
  <c r="P65" i="3"/>
  <c r="R64" i="3"/>
  <c r="P64" i="3"/>
  <c r="R63" i="3"/>
  <c r="P63" i="3"/>
  <c r="R62" i="3"/>
  <c r="P62" i="3"/>
  <c r="R61" i="3"/>
  <c r="P61" i="3"/>
  <c r="R60" i="3"/>
  <c r="P60" i="3"/>
  <c r="R59" i="3"/>
  <c r="P59" i="3"/>
  <c r="R58" i="3"/>
  <c r="P58" i="3"/>
  <c r="R57" i="3"/>
  <c r="P57" i="3"/>
  <c r="R56" i="3"/>
  <c r="P56" i="3"/>
  <c r="R55" i="3"/>
  <c r="P55" i="3"/>
  <c r="R54" i="3"/>
  <c r="P54" i="3"/>
  <c r="R53" i="3"/>
  <c r="P53" i="3"/>
  <c r="R52" i="3"/>
  <c r="P52" i="3"/>
  <c r="R51" i="3"/>
  <c r="P51" i="3"/>
  <c r="R50" i="3"/>
  <c r="P50" i="3"/>
  <c r="R49" i="3"/>
  <c r="P49" i="3"/>
  <c r="R48" i="3"/>
  <c r="P48" i="3"/>
  <c r="R47" i="3"/>
  <c r="P47" i="3"/>
  <c r="R46" i="3"/>
  <c r="P46" i="3"/>
  <c r="R45" i="3"/>
  <c r="P45" i="3"/>
  <c r="R44" i="3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R35" i="3"/>
  <c r="P35" i="3"/>
  <c r="R34" i="3"/>
  <c r="P34" i="3"/>
  <c r="R33" i="3"/>
  <c r="P33" i="3"/>
  <c r="R32" i="3"/>
  <c r="P32" i="3"/>
  <c r="R31" i="3"/>
  <c r="P31" i="3"/>
  <c r="R30" i="3"/>
  <c r="P30" i="3"/>
  <c r="R29" i="3"/>
  <c r="P29" i="3"/>
  <c r="R28" i="3"/>
  <c r="P28" i="3"/>
  <c r="R27" i="3"/>
  <c r="P27" i="3"/>
  <c r="R26" i="3"/>
  <c r="P26" i="3"/>
  <c r="R25" i="3"/>
  <c r="P25" i="3"/>
  <c r="R24" i="3"/>
  <c r="P24" i="3"/>
  <c r="R23" i="3"/>
  <c r="P23" i="3"/>
  <c r="R22" i="3"/>
  <c r="P22" i="3"/>
  <c r="R21" i="3"/>
  <c r="P21" i="3"/>
  <c r="R20" i="3"/>
  <c r="P20" i="3"/>
  <c r="R19" i="3"/>
  <c r="P19" i="3"/>
  <c r="R18" i="3"/>
  <c r="P18" i="3"/>
  <c r="R17" i="3"/>
  <c r="P17" i="3"/>
  <c r="R16" i="3"/>
  <c r="P16" i="3"/>
  <c r="R15" i="3"/>
  <c r="P15" i="3"/>
  <c r="R16" i="1"/>
  <c r="P16" i="1"/>
  <c r="R15" i="1"/>
  <c r="P15" i="1"/>
  <c r="R513" i="1"/>
  <c r="P513" i="1"/>
  <c r="R512" i="1"/>
  <c r="P512" i="1"/>
  <c r="R511" i="1"/>
  <c r="P511" i="1"/>
  <c r="R510" i="1"/>
  <c r="P510" i="1"/>
  <c r="R509" i="1"/>
  <c r="P509" i="1"/>
  <c r="R508" i="1"/>
  <c r="P508" i="1"/>
  <c r="R507" i="1"/>
  <c r="P507" i="1"/>
  <c r="R506" i="1"/>
  <c r="P506" i="1"/>
  <c r="R505" i="1"/>
  <c r="P505" i="1"/>
  <c r="R504" i="1"/>
  <c r="P504" i="1"/>
  <c r="R503" i="1"/>
  <c r="P503" i="1"/>
  <c r="R502" i="1"/>
  <c r="P502" i="1"/>
  <c r="R501" i="1"/>
  <c r="P501" i="1"/>
  <c r="R500" i="1"/>
  <c r="P500" i="1"/>
  <c r="R499" i="1"/>
  <c r="P499" i="1"/>
  <c r="R498" i="1"/>
  <c r="P498" i="1"/>
  <c r="R497" i="1"/>
  <c r="P497" i="1"/>
  <c r="R496" i="1"/>
  <c r="P496" i="1"/>
  <c r="R495" i="1"/>
  <c r="P495" i="1"/>
  <c r="R494" i="1"/>
  <c r="P494" i="1"/>
  <c r="R493" i="1"/>
  <c r="P493" i="1"/>
  <c r="R492" i="1"/>
  <c r="P492" i="1"/>
  <c r="R491" i="1"/>
  <c r="P491" i="1"/>
  <c r="R490" i="1"/>
  <c r="P490" i="1"/>
  <c r="R489" i="1"/>
  <c r="P489" i="1"/>
  <c r="R488" i="1"/>
  <c r="P488" i="1"/>
  <c r="R487" i="1"/>
  <c r="P487" i="1"/>
  <c r="R486" i="1"/>
  <c r="P486" i="1"/>
  <c r="R485" i="1"/>
  <c r="P485" i="1"/>
  <c r="R484" i="1"/>
  <c r="P484" i="1"/>
  <c r="R483" i="1"/>
  <c r="P483" i="1"/>
  <c r="R482" i="1"/>
  <c r="P482" i="1"/>
  <c r="R481" i="1"/>
  <c r="P481" i="1"/>
  <c r="R480" i="1"/>
  <c r="P480" i="1"/>
  <c r="R479" i="1"/>
  <c r="P479" i="1"/>
  <c r="R478" i="1"/>
  <c r="P478" i="1"/>
  <c r="R477" i="1"/>
  <c r="P477" i="1"/>
  <c r="R476" i="1"/>
  <c r="P476" i="1"/>
  <c r="R475" i="1"/>
  <c r="P475" i="1"/>
  <c r="R474" i="1"/>
  <c r="P474" i="1"/>
  <c r="R473" i="1"/>
  <c r="P473" i="1"/>
  <c r="R472" i="1"/>
  <c r="P472" i="1"/>
  <c r="R471" i="1"/>
  <c r="P471" i="1"/>
  <c r="R470" i="1"/>
  <c r="P470" i="1"/>
  <c r="R469" i="1"/>
  <c r="P469" i="1"/>
  <c r="R468" i="1"/>
  <c r="P468" i="1"/>
  <c r="R467" i="1"/>
  <c r="P467" i="1"/>
  <c r="R466" i="1"/>
  <c r="P466" i="1"/>
  <c r="R465" i="1"/>
  <c r="P465" i="1"/>
  <c r="R464" i="1"/>
  <c r="P464" i="1"/>
  <c r="R463" i="1"/>
  <c r="P463" i="1"/>
  <c r="R462" i="1"/>
  <c r="P462" i="1"/>
  <c r="R461" i="1"/>
  <c r="P461" i="1"/>
  <c r="R460" i="1"/>
  <c r="P460" i="1"/>
  <c r="R459" i="1"/>
  <c r="P459" i="1"/>
  <c r="R458" i="1"/>
  <c r="P458" i="1"/>
  <c r="R457" i="1"/>
  <c r="P457" i="1"/>
  <c r="R456" i="1"/>
  <c r="P456" i="1"/>
  <c r="R455" i="1"/>
  <c r="P455" i="1"/>
  <c r="R454" i="1"/>
  <c r="P454" i="1"/>
  <c r="R453" i="1"/>
  <c r="P453" i="1"/>
  <c r="R452" i="1"/>
  <c r="P452" i="1"/>
  <c r="R451" i="1"/>
  <c r="P451" i="1"/>
  <c r="R450" i="1"/>
  <c r="P450" i="1"/>
  <c r="R449" i="1"/>
  <c r="P449" i="1"/>
  <c r="R448" i="1"/>
  <c r="P448" i="1"/>
  <c r="R447" i="1"/>
  <c r="P447" i="1"/>
  <c r="R446" i="1"/>
  <c r="P446" i="1"/>
  <c r="R445" i="1"/>
  <c r="P445" i="1"/>
  <c r="R444" i="1"/>
  <c r="P444" i="1"/>
  <c r="R443" i="1"/>
  <c r="P443" i="1"/>
  <c r="R442" i="1"/>
  <c r="P442" i="1"/>
  <c r="R441" i="1"/>
  <c r="P441" i="1"/>
  <c r="R440" i="1"/>
  <c r="P440" i="1"/>
  <c r="R439" i="1"/>
  <c r="P439" i="1"/>
  <c r="R438" i="1"/>
  <c r="P438" i="1"/>
  <c r="R437" i="1"/>
  <c r="P437" i="1"/>
  <c r="R436" i="1"/>
  <c r="P436" i="1"/>
  <c r="R435" i="1"/>
  <c r="P435" i="1"/>
  <c r="R434" i="1"/>
  <c r="P434" i="1"/>
  <c r="R433" i="1"/>
  <c r="P433" i="1"/>
  <c r="R432" i="1"/>
  <c r="P432" i="1"/>
  <c r="R431" i="1"/>
  <c r="P431" i="1"/>
  <c r="R430" i="1"/>
  <c r="P430" i="1"/>
  <c r="R429" i="1"/>
  <c r="P429" i="1"/>
  <c r="R428" i="1"/>
  <c r="P428" i="1"/>
  <c r="R427" i="1"/>
  <c r="P427" i="1"/>
  <c r="R426" i="1"/>
  <c r="P426" i="1"/>
  <c r="R425" i="1"/>
  <c r="P425" i="1"/>
  <c r="R424" i="1"/>
  <c r="P424" i="1"/>
  <c r="R423" i="1"/>
  <c r="P423" i="1"/>
  <c r="R422" i="1"/>
  <c r="P422" i="1"/>
  <c r="R421" i="1"/>
  <c r="P421" i="1"/>
  <c r="R420" i="1"/>
  <c r="P420" i="1"/>
  <c r="R419" i="1"/>
  <c r="P419" i="1"/>
  <c r="R418" i="1"/>
  <c r="P418" i="1"/>
  <c r="R417" i="1"/>
  <c r="P417" i="1"/>
  <c r="R416" i="1"/>
  <c r="P416" i="1"/>
  <c r="R415" i="1"/>
  <c r="P415" i="1"/>
  <c r="R414" i="1"/>
  <c r="P414" i="1"/>
  <c r="R413" i="1"/>
  <c r="P413" i="1"/>
  <c r="R412" i="1"/>
  <c r="P412" i="1"/>
  <c r="R411" i="1"/>
  <c r="P411" i="1"/>
  <c r="R410" i="1"/>
  <c r="P410" i="1"/>
  <c r="R409" i="1"/>
  <c r="P409" i="1"/>
  <c r="R408" i="1"/>
  <c r="P408" i="1"/>
  <c r="R407" i="1"/>
  <c r="P407" i="1"/>
  <c r="R406" i="1"/>
  <c r="P406" i="1"/>
  <c r="R405" i="1"/>
  <c r="P405" i="1"/>
  <c r="R404" i="1"/>
  <c r="P404" i="1"/>
  <c r="R403" i="1"/>
  <c r="P403" i="1"/>
  <c r="R402" i="1"/>
  <c r="P402" i="1"/>
  <c r="R401" i="1"/>
  <c r="P401" i="1"/>
  <c r="R400" i="1"/>
  <c r="P400" i="1"/>
  <c r="R399" i="1"/>
  <c r="P399" i="1"/>
  <c r="R398" i="1"/>
  <c r="P398" i="1"/>
  <c r="R397" i="1"/>
  <c r="P397" i="1"/>
  <c r="R396" i="1"/>
  <c r="P396" i="1"/>
  <c r="R395" i="1"/>
  <c r="P395" i="1"/>
  <c r="R394" i="1"/>
  <c r="P394" i="1"/>
  <c r="R393" i="1"/>
  <c r="P393" i="1"/>
  <c r="R392" i="1"/>
  <c r="P392" i="1"/>
  <c r="R391" i="1"/>
  <c r="P391" i="1"/>
  <c r="R390" i="1"/>
  <c r="P390" i="1"/>
  <c r="R389" i="1"/>
  <c r="P389" i="1"/>
  <c r="R388" i="1"/>
  <c r="P388" i="1"/>
  <c r="R387" i="1"/>
  <c r="P387" i="1"/>
  <c r="R386" i="1"/>
  <c r="P386" i="1"/>
  <c r="R385" i="1"/>
  <c r="P385" i="1"/>
  <c r="R384" i="1"/>
  <c r="P384" i="1"/>
  <c r="R383" i="1"/>
  <c r="P383" i="1"/>
  <c r="R382" i="1"/>
  <c r="P382" i="1"/>
  <c r="R381" i="1"/>
  <c r="P381" i="1"/>
  <c r="R380" i="1"/>
  <c r="P380" i="1"/>
  <c r="R379" i="1"/>
  <c r="P379" i="1"/>
  <c r="R378" i="1"/>
  <c r="P378" i="1"/>
  <c r="R377" i="1"/>
  <c r="P377" i="1"/>
  <c r="R376" i="1"/>
  <c r="P376" i="1"/>
  <c r="R375" i="1"/>
  <c r="P375" i="1"/>
  <c r="R374" i="1"/>
  <c r="P374" i="1"/>
  <c r="R373" i="1"/>
  <c r="P373" i="1"/>
  <c r="R372" i="1"/>
  <c r="P372" i="1"/>
  <c r="R371" i="1"/>
  <c r="P371" i="1"/>
  <c r="R370" i="1"/>
  <c r="P370" i="1"/>
  <c r="R369" i="1"/>
  <c r="P369" i="1"/>
  <c r="R368" i="1"/>
  <c r="P368" i="1"/>
  <c r="R367" i="1"/>
  <c r="P367" i="1"/>
  <c r="R366" i="1"/>
  <c r="P366" i="1"/>
  <c r="R365" i="1"/>
  <c r="P365" i="1"/>
  <c r="R364" i="1"/>
  <c r="P364" i="1"/>
  <c r="R363" i="1"/>
  <c r="P363" i="1"/>
  <c r="R362" i="1"/>
  <c r="P362" i="1"/>
  <c r="R361" i="1"/>
  <c r="P361" i="1"/>
  <c r="R360" i="1"/>
  <c r="P360" i="1"/>
  <c r="R359" i="1"/>
  <c r="P359" i="1"/>
  <c r="R358" i="1"/>
  <c r="P358" i="1"/>
  <c r="R357" i="1"/>
  <c r="P357" i="1"/>
  <c r="R356" i="1"/>
  <c r="P356" i="1"/>
  <c r="R355" i="1"/>
  <c r="P355" i="1"/>
  <c r="R354" i="1"/>
  <c r="P354" i="1"/>
  <c r="R353" i="1"/>
  <c r="P353" i="1"/>
  <c r="R352" i="1"/>
  <c r="P352" i="1"/>
  <c r="R351" i="1"/>
  <c r="P351" i="1"/>
  <c r="R350" i="1"/>
  <c r="P350" i="1"/>
  <c r="R349" i="1"/>
  <c r="P349" i="1"/>
  <c r="R348" i="1"/>
  <c r="P348" i="1"/>
  <c r="R347" i="1"/>
  <c r="P347" i="1"/>
  <c r="R346" i="1"/>
  <c r="P346" i="1"/>
  <c r="R345" i="1"/>
  <c r="P345" i="1"/>
  <c r="R344" i="1"/>
  <c r="P344" i="1"/>
  <c r="R343" i="1"/>
  <c r="P343" i="1"/>
  <c r="R342" i="1"/>
  <c r="P342" i="1"/>
  <c r="R341" i="1"/>
  <c r="P341" i="1"/>
  <c r="R340" i="1"/>
  <c r="P340" i="1"/>
  <c r="R339" i="1"/>
  <c r="P339" i="1"/>
  <c r="R338" i="1"/>
  <c r="P338" i="1"/>
  <c r="R337" i="1"/>
  <c r="P337" i="1"/>
  <c r="R336" i="1"/>
  <c r="P336" i="1"/>
  <c r="R335" i="1"/>
  <c r="P335" i="1"/>
  <c r="R334" i="1"/>
  <c r="P334" i="1"/>
  <c r="R333" i="1"/>
  <c r="P333" i="1"/>
  <c r="R332" i="1"/>
  <c r="P332" i="1"/>
  <c r="R331" i="1"/>
  <c r="P331" i="1"/>
  <c r="R330" i="1"/>
  <c r="P330" i="1"/>
  <c r="R329" i="1"/>
  <c r="P329" i="1"/>
  <c r="R328" i="1"/>
  <c r="P328" i="1"/>
  <c r="R327" i="1"/>
  <c r="P327" i="1"/>
  <c r="R326" i="1"/>
  <c r="P326" i="1"/>
  <c r="R325" i="1"/>
  <c r="P325" i="1"/>
  <c r="R324" i="1"/>
  <c r="P324" i="1"/>
  <c r="R323" i="1"/>
  <c r="P323" i="1"/>
  <c r="R322" i="1"/>
  <c r="P322" i="1"/>
  <c r="R321" i="1"/>
  <c r="P321" i="1"/>
  <c r="R320" i="1"/>
  <c r="P320" i="1"/>
  <c r="R319" i="1"/>
  <c r="P319" i="1"/>
  <c r="R318" i="1"/>
  <c r="P318" i="1"/>
  <c r="R317" i="1"/>
  <c r="P317" i="1"/>
  <c r="R316" i="1"/>
  <c r="P316" i="1"/>
  <c r="R315" i="1"/>
  <c r="P315" i="1"/>
  <c r="R314" i="1"/>
  <c r="P314" i="1"/>
  <c r="R313" i="1"/>
  <c r="P313" i="1"/>
  <c r="R312" i="1"/>
  <c r="P312" i="1"/>
  <c r="R311" i="1"/>
  <c r="P311" i="1"/>
  <c r="R310" i="1"/>
  <c r="P310" i="1"/>
  <c r="R309" i="1"/>
  <c r="P309" i="1"/>
  <c r="R308" i="1"/>
  <c r="P308" i="1"/>
  <c r="R307" i="1"/>
  <c r="P307" i="1"/>
  <c r="R306" i="1"/>
  <c r="P306" i="1"/>
  <c r="R305" i="1"/>
  <c r="P305" i="1"/>
  <c r="R304" i="1"/>
  <c r="P304" i="1"/>
  <c r="R303" i="1"/>
  <c r="P303" i="1"/>
  <c r="R302" i="1"/>
  <c r="P302" i="1"/>
  <c r="R301" i="1"/>
  <c r="P301" i="1"/>
  <c r="R300" i="1"/>
  <c r="P300" i="1"/>
  <c r="R299" i="1"/>
  <c r="P299" i="1"/>
  <c r="R298" i="1"/>
  <c r="P298" i="1"/>
  <c r="R297" i="1"/>
  <c r="P297" i="1"/>
  <c r="R296" i="1"/>
  <c r="P296" i="1"/>
  <c r="R295" i="1"/>
  <c r="P295" i="1"/>
  <c r="R294" i="1"/>
  <c r="P294" i="1"/>
  <c r="R293" i="1"/>
  <c r="P293" i="1"/>
  <c r="R292" i="1"/>
  <c r="P292" i="1"/>
  <c r="R291" i="1"/>
  <c r="P291" i="1"/>
  <c r="R290" i="1"/>
  <c r="P290" i="1"/>
  <c r="R289" i="1"/>
  <c r="P289" i="1"/>
  <c r="R288" i="1"/>
  <c r="P288" i="1"/>
  <c r="R287" i="1"/>
  <c r="P287" i="1"/>
  <c r="R286" i="1"/>
  <c r="P286" i="1"/>
  <c r="R285" i="1"/>
  <c r="P285" i="1"/>
  <c r="R284" i="1"/>
  <c r="P284" i="1"/>
  <c r="R283" i="1"/>
  <c r="P283" i="1"/>
  <c r="R282" i="1"/>
  <c r="P282" i="1"/>
  <c r="R281" i="1"/>
  <c r="P281" i="1"/>
  <c r="R280" i="1"/>
  <c r="P280" i="1"/>
  <c r="R279" i="1"/>
  <c r="P279" i="1"/>
  <c r="R278" i="1"/>
  <c r="P278" i="1"/>
  <c r="R277" i="1"/>
  <c r="P277" i="1"/>
  <c r="R276" i="1"/>
  <c r="P276" i="1"/>
  <c r="R275" i="1"/>
  <c r="P275" i="1"/>
  <c r="R274" i="1"/>
  <c r="P274" i="1"/>
  <c r="R273" i="1"/>
  <c r="P273" i="1"/>
  <c r="R272" i="1"/>
  <c r="P272" i="1"/>
  <c r="R271" i="1"/>
  <c r="P271" i="1"/>
  <c r="R270" i="1"/>
  <c r="P270" i="1"/>
  <c r="R269" i="1"/>
  <c r="P269" i="1"/>
  <c r="R268" i="1"/>
  <c r="P268" i="1"/>
  <c r="R267" i="1"/>
  <c r="P267" i="1"/>
  <c r="R266" i="1"/>
  <c r="P266" i="1"/>
  <c r="R265" i="1"/>
  <c r="P265" i="1"/>
  <c r="R264" i="1"/>
  <c r="P264" i="1"/>
  <c r="R263" i="1"/>
  <c r="P263" i="1"/>
  <c r="R262" i="1"/>
  <c r="P262" i="1"/>
  <c r="R261" i="1"/>
  <c r="P261" i="1"/>
  <c r="R260" i="1"/>
  <c r="P260" i="1"/>
  <c r="R259" i="1"/>
  <c r="P259" i="1"/>
  <c r="R258" i="1"/>
  <c r="P258" i="1"/>
  <c r="R257" i="1"/>
  <c r="P257" i="1"/>
  <c r="R256" i="1"/>
  <c r="P256" i="1"/>
  <c r="R255" i="1"/>
  <c r="P255" i="1"/>
  <c r="R254" i="1"/>
  <c r="P254" i="1"/>
  <c r="R253" i="1"/>
  <c r="P253" i="1"/>
  <c r="R252" i="1"/>
  <c r="P252" i="1"/>
  <c r="R251" i="1"/>
  <c r="P251" i="1"/>
  <c r="R250" i="1"/>
  <c r="P250" i="1"/>
  <c r="R249" i="1"/>
  <c r="P249" i="1"/>
  <c r="R248" i="1"/>
  <c r="P248" i="1"/>
  <c r="R247" i="1"/>
  <c r="P247" i="1"/>
  <c r="R246" i="1"/>
  <c r="P246" i="1"/>
  <c r="R245" i="1"/>
  <c r="P245" i="1"/>
  <c r="R244" i="1"/>
  <c r="P244" i="1"/>
  <c r="R243" i="1"/>
  <c r="P243" i="1"/>
  <c r="R242" i="1"/>
  <c r="P242" i="1"/>
  <c r="R241" i="1"/>
  <c r="P241" i="1"/>
  <c r="R240" i="1"/>
  <c r="P240" i="1"/>
  <c r="R239" i="1"/>
  <c r="P239" i="1"/>
  <c r="R238" i="1"/>
  <c r="P238" i="1"/>
  <c r="R237" i="1"/>
  <c r="P237" i="1"/>
  <c r="R236" i="1"/>
  <c r="P236" i="1"/>
  <c r="R235" i="1"/>
  <c r="P235" i="1"/>
  <c r="R234" i="1"/>
  <c r="P234" i="1"/>
  <c r="R233" i="1"/>
  <c r="P233" i="1"/>
  <c r="R232" i="1"/>
  <c r="P232" i="1"/>
  <c r="R231" i="1"/>
  <c r="P231" i="1"/>
  <c r="R230" i="1"/>
  <c r="P230" i="1"/>
  <c r="R229" i="1"/>
  <c r="P229" i="1"/>
  <c r="R228" i="1"/>
  <c r="P228" i="1"/>
  <c r="R227" i="1"/>
  <c r="P227" i="1"/>
  <c r="R226" i="1"/>
  <c r="P226" i="1"/>
  <c r="R225" i="1"/>
  <c r="P225" i="1"/>
  <c r="R224" i="1"/>
  <c r="P224" i="1"/>
  <c r="R223" i="1"/>
  <c r="P223" i="1"/>
  <c r="R222" i="1"/>
  <c r="P222" i="1"/>
  <c r="R221" i="1"/>
  <c r="P221" i="1"/>
  <c r="R220" i="1"/>
  <c r="P220" i="1"/>
  <c r="R219" i="1"/>
  <c r="P219" i="1"/>
  <c r="R218" i="1"/>
  <c r="P218" i="1"/>
  <c r="R217" i="1"/>
  <c r="P217" i="1"/>
  <c r="R216" i="1"/>
  <c r="P216" i="1"/>
  <c r="R215" i="1"/>
  <c r="P215" i="1"/>
  <c r="R214" i="1"/>
  <c r="P214" i="1"/>
  <c r="R213" i="1"/>
  <c r="P213" i="1"/>
  <c r="R212" i="1"/>
  <c r="P212" i="1"/>
  <c r="R211" i="1"/>
  <c r="P211" i="1"/>
  <c r="R210" i="1"/>
  <c r="P210" i="1"/>
  <c r="R209" i="1"/>
  <c r="P209" i="1"/>
  <c r="R208" i="1"/>
  <c r="P208" i="1"/>
  <c r="R207" i="1"/>
  <c r="P207" i="1"/>
  <c r="R206" i="1"/>
  <c r="P206" i="1"/>
  <c r="R205" i="1"/>
  <c r="P205" i="1"/>
  <c r="R204" i="1"/>
  <c r="P204" i="1"/>
  <c r="R203" i="1"/>
  <c r="P203" i="1"/>
  <c r="R202" i="1"/>
  <c r="P202" i="1"/>
  <c r="R201" i="1"/>
  <c r="P201" i="1"/>
  <c r="R200" i="1"/>
  <c r="P200" i="1"/>
  <c r="R199" i="1"/>
  <c r="P199" i="1"/>
  <c r="R198" i="1"/>
  <c r="P198" i="1"/>
  <c r="R197" i="1"/>
  <c r="P197" i="1"/>
  <c r="R196" i="1"/>
  <c r="P196" i="1"/>
  <c r="R195" i="1"/>
  <c r="P195" i="1"/>
  <c r="R194" i="1"/>
  <c r="P194" i="1"/>
  <c r="R193" i="1"/>
  <c r="P193" i="1"/>
  <c r="R192" i="1"/>
  <c r="P192" i="1"/>
  <c r="R191" i="1"/>
  <c r="P191" i="1"/>
  <c r="R190" i="1"/>
  <c r="P190" i="1"/>
  <c r="R189" i="1"/>
  <c r="P189" i="1"/>
  <c r="R188" i="1"/>
  <c r="P188" i="1"/>
  <c r="R187" i="1"/>
  <c r="P187" i="1"/>
  <c r="R186" i="1"/>
  <c r="P186" i="1"/>
  <c r="R185" i="1"/>
  <c r="P185" i="1"/>
  <c r="R184" i="1"/>
  <c r="P184" i="1"/>
  <c r="R183" i="1"/>
  <c r="P183" i="1"/>
  <c r="R182" i="1"/>
  <c r="P182" i="1"/>
  <c r="R181" i="1"/>
  <c r="P181" i="1"/>
  <c r="R180" i="1"/>
  <c r="P180" i="1"/>
  <c r="R179" i="1"/>
  <c r="P179" i="1"/>
  <c r="R178" i="1"/>
  <c r="P178" i="1"/>
  <c r="R177" i="1"/>
  <c r="P177" i="1"/>
  <c r="R176" i="1"/>
  <c r="P176" i="1"/>
  <c r="R175" i="1"/>
  <c r="P175" i="1"/>
  <c r="R174" i="1"/>
  <c r="P174" i="1"/>
  <c r="R173" i="1"/>
  <c r="P173" i="1"/>
  <c r="R172" i="1"/>
  <c r="P172" i="1"/>
  <c r="R171" i="1"/>
  <c r="P171" i="1"/>
  <c r="R170" i="1"/>
  <c r="P170" i="1"/>
  <c r="R169" i="1"/>
  <c r="P169" i="1"/>
  <c r="R168" i="1"/>
  <c r="P168" i="1"/>
  <c r="R167" i="1"/>
  <c r="P167" i="1"/>
  <c r="R166" i="1"/>
  <c r="P166" i="1"/>
  <c r="R165" i="1"/>
  <c r="P165" i="1"/>
  <c r="R164" i="1"/>
  <c r="P164" i="1"/>
  <c r="R163" i="1"/>
  <c r="P163" i="1"/>
  <c r="R162" i="1"/>
  <c r="P162" i="1"/>
  <c r="R161" i="1"/>
  <c r="P161" i="1"/>
  <c r="R160" i="1"/>
  <c r="P160" i="1"/>
  <c r="R159" i="1"/>
  <c r="P159" i="1"/>
  <c r="R158" i="1"/>
  <c r="P158" i="1"/>
  <c r="R157" i="1"/>
  <c r="P157" i="1"/>
  <c r="R156" i="1"/>
  <c r="P156" i="1"/>
  <c r="R155" i="1"/>
  <c r="P155" i="1"/>
  <c r="R154" i="1"/>
  <c r="P154" i="1"/>
  <c r="R153" i="1"/>
  <c r="P153" i="1"/>
  <c r="R152" i="1"/>
  <c r="P152" i="1"/>
  <c r="R151" i="1"/>
  <c r="P151" i="1"/>
  <c r="R150" i="1"/>
  <c r="P150" i="1"/>
  <c r="R149" i="1"/>
  <c r="P149" i="1"/>
  <c r="R148" i="1"/>
  <c r="P148" i="1"/>
  <c r="R147" i="1"/>
  <c r="P147" i="1"/>
  <c r="R146" i="1"/>
  <c r="P146" i="1"/>
  <c r="R145" i="1"/>
  <c r="P145" i="1"/>
  <c r="R144" i="1"/>
  <c r="P144" i="1"/>
  <c r="R143" i="1"/>
  <c r="P143" i="1"/>
  <c r="R142" i="1"/>
  <c r="P142" i="1"/>
  <c r="R141" i="1"/>
  <c r="P141" i="1"/>
  <c r="R140" i="1"/>
  <c r="P140" i="1"/>
  <c r="R139" i="1"/>
  <c r="P139" i="1"/>
  <c r="R138" i="1"/>
  <c r="P138" i="1"/>
  <c r="R137" i="1"/>
  <c r="P137" i="1"/>
  <c r="R136" i="1"/>
  <c r="P136" i="1"/>
  <c r="R135" i="1"/>
  <c r="P135" i="1"/>
  <c r="R134" i="1"/>
  <c r="P134" i="1"/>
  <c r="R133" i="1"/>
  <c r="P133" i="1"/>
  <c r="R132" i="1"/>
  <c r="P132" i="1"/>
  <c r="R131" i="1"/>
  <c r="P131" i="1"/>
  <c r="R130" i="1"/>
  <c r="P130" i="1"/>
  <c r="R129" i="1"/>
  <c r="P129" i="1"/>
  <c r="R128" i="1"/>
  <c r="P128" i="1"/>
  <c r="R127" i="1"/>
  <c r="P127" i="1"/>
  <c r="R126" i="1"/>
  <c r="P126" i="1"/>
  <c r="R125" i="1"/>
  <c r="P125" i="1"/>
  <c r="R124" i="1"/>
  <c r="P124" i="1"/>
  <c r="R123" i="1"/>
  <c r="P123" i="1"/>
  <c r="R122" i="1"/>
  <c r="P122" i="1"/>
  <c r="R121" i="1"/>
  <c r="P121" i="1"/>
  <c r="R120" i="1"/>
  <c r="P120" i="1"/>
  <c r="R119" i="1"/>
  <c r="P119" i="1"/>
  <c r="R118" i="1"/>
  <c r="P118" i="1"/>
  <c r="R117" i="1"/>
  <c r="P117" i="1"/>
  <c r="R116" i="1"/>
  <c r="P116" i="1"/>
  <c r="R115" i="1"/>
  <c r="P115" i="1"/>
  <c r="R114" i="1"/>
  <c r="P114" i="1"/>
  <c r="R113" i="1"/>
  <c r="P113" i="1"/>
  <c r="R112" i="1"/>
  <c r="P112" i="1"/>
  <c r="R111" i="1"/>
  <c r="P111" i="1"/>
  <c r="R110" i="1"/>
  <c r="P110" i="1"/>
  <c r="R109" i="1"/>
  <c r="P109" i="1"/>
  <c r="R108" i="1"/>
  <c r="P108" i="1"/>
  <c r="R107" i="1"/>
  <c r="P107" i="1"/>
  <c r="R106" i="1"/>
  <c r="P106" i="1"/>
  <c r="R105" i="1"/>
  <c r="P105" i="1"/>
  <c r="R104" i="1"/>
  <c r="P104" i="1"/>
  <c r="R103" i="1"/>
  <c r="P103" i="1"/>
  <c r="R102" i="1"/>
  <c r="P102" i="1"/>
  <c r="R101" i="1"/>
  <c r="P101" i="1"/>
  <c r="R100" i="1"/>
  <c r="P100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R92" i="1"/>
  <c r="P92" i="1"/>
  <c r="R91" i="1"/>
  <c r="P91" i="1"/>
  <c r="R90" i="1"/>
  <c r="P90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R82" i="1"/>
  <c r="P82" i="1"/>
  <c r="R81" i="1"/>
  <c r="P81" i="1"/>
  <c r="R80" i="1"/>
  <c r="P80" i="1"/>
  <c r="R79" i="1"/>
  <c r="P79" i="1"/>
  <c r="R78" i="1"/>
  <c r="P78" i="1"/>
  <c r="R77" i="1"/>
  <c r="P77" i="1"/>
  <c r="R76" i="1"/>
  <c r="P76" i="1"/>
  <c r="R75" i="1"/>
  <c r="P75" i="1"/>
  <c r="R74" i="1"/>
  <c r="P74" i="1"/>
  <c r="R73" i="1"/>
  <c r="P73" i="1"/>
  <c r="R72" i="1"/>
  <c r="P72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R64" i="1"/>
  <c r="P64" i="1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R54" i="1"/>
  <c r="P54" i="1"/>
  <c r="R53" i="1"/>
  <c r="P53" i="1"/>
  <c r="R52" i="1"/>
  <c r="P52" i="1"/>
  <c r="R51" i="1"/>
  <c r="P51" i="1"/>
  <c r="R50" i="1"/>
  <c r="P50" i="1"/>
  <c r="R49" i="1"/>
  <c r="P49" i="1"/>
  <c r="R48" i="1"/>
  <c r="P48" i="1"/>
  <c r="R47" i="1"/>
  <c r="P47" i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9" i="1"/>
  <c r="P39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R19" i="1"/>
  <c r="P19" i="1"/>
  <c r="R18" i="1"/>
  <c r="P18" i="1"/>
  <c r="R17" i="1"/>
  <c r="Q9" i="1"/>
  <c r="P17" i="1"/>
  <c r="I10" i="1"/>
  <c r="E54" i="33" s="1"/>
  <c r="J10" i="1"/>
  <c r="E79" i="33" s="1"/>
  <c r="E82" i="33" s="1"/>
  <c r="E86" i="33" s="1"/>
  <c r="K10" i="1"/>
  <c r="L10" i="1"/>
  <c r="E58" i="33" s="1"/>
  <c r="G10" i="1"/>
  <c r="D8" i="87" s="1"/>
  <c r="P9" i="13" l="1"/>
  <c r="P10" i="13" s="1"/>
  <c r="E50" i="28" s="1"/>
  <c r="P9" i="16"/>
  <c r="P10" i="16" s="1"/>
  <c r="E50" i="31" s="1"/>
  <c r="P9" i="15"/>
  <c r="P10" i="15" s="1"/>
  <c r="E50" i="30" s="1"/>
  <c r="R9" i="13"/>
  <c r="R10" i="13" s="1"/>
  <c r="E49" i="28" s="1"/>
  <c r="R9" i="15"/>
  <c r="R10" i="15" s="1"/>
  <c r="E49" i="30" s="1"/>
  <c r="R9" i="16"/>
  <c r="R10" i="16" s="1"/>
  <c r="E49" i="31" s="1"/>
  <c r="R9" i="3"/>
  <c r="R10" i="3" s="1"/>
  <c r="E49" i="32" s="1"/>
  <c r="P9" i="3"/>
  <c r="P10" i="3" s="1"/>
  <c r="E50" i="32" s="1"/>
  <c r="E29" i="90"/>
  <c r="D14" i="87"/>
  <c r="E8" i="87"/>
  <c r="P9" i="14"/>
  <c r="P10" i="14" s="1"/>
  <c r="E50" i="29" s="1"/>
  <c r="R9" i="14"/>
  <c r="R10" i="14" s="1"/>
  <c r="E49" i="29" s="1"/>
  <c r="R9" i="1"/>
  <c r="R11" i="1" s="1"/>
  <c r="P9" i="1"/>
  <c r="P11" i="1" s="1"/>
  <c r="Q11" i="1"/>
  <c r="Q11" i="3" s="1"/>
  <c r="E89" i="33"/>
  <c r="N8" i="87" s="1"/>
  <c r="Q10" i="3"/>
  <c r="E47" i="32" s="1"/>
  <c r="M11" i="1"/>
  <c r="M12" i="1" s="1"/>
  <c r="M11" i="3"/>
  <c r="G12" i="1"/>
  <c r="E16" i="33" s="1"/>
  <c r="E18" i="33" s="1"/>
  <c r="E20" i="33" s="1"/>
  <c r="E22" i="33" s="1"/>
  <c r="G12" i="3"/>
  <c r="E16" i="32" s="1"/>
  <c r="E18" i="32" s="1"/>
  <c r="E20" i="32" s="1"/>
  <c r="E22" i="32" s="1"/>
  <c r="L12" i="41"/>
  <c r="I12" i="41"/>
  <c r="J12" i="41"/>
  <c r="O12" i="41"/>
  <c r="K12" i="41"/>
  <c r="K11" i="16"/>
  <c r="K12" i="3"/>
  <c r="L11" i="16"/>
  <c r="L12" i="3"/>
  <c r="J12" i="3"/>
  <c r="O11" i="16"/>
  <c r="O12" i="3"/>
  <c r="I12" i="3"/>
  <c r="O10" i="1"/>
  <c r="E51" i="33" s="1"/>
  <c r="R513" i="46"/>
  <c r="P513" i="46"/>
  <c r="R512" i="46"/>
  <c r="P512" i="46"/>
  <c r="R511" i="46"/>
  <c r="P511" i="46"/>
  <c r="R510" i="46"/>
  <c r="P510" i="46"/>
  <c r="R509" i="46"/>
  <c r="P509" i="46"/>
  <c r="R508" i="46"/>
  <c r="P508" i="46"/>
  <c r="R507" i="46"/>
  <c r="P507" i="46"/>
  <c r="R506" i="46"/>
  <c r="P506" i="46"/>
  <c r="R505" i="46"/>
  <c r="P505" i="46"/>
  <c r="R504" i="46"/>
  <c r="P504" i="46"/>
  <c r="R503" i="46"/>
  <c r="P503" i="46"/>
  <c r="R502" i="46"/>
  <c r="P502" i="46"/>
  <c r="R501" i="46"/>
  <c r="P501" i="46"/>
  <c r="R500" i="46"/>
  <c r="P500" i="46"/>
  <c r="R499" i="46"/>
  <c r="P499" i="46"/>
  <c r="R498" i="46"/>
  <c r="P498" i="46"/>
  <c r="R497" i="46"/>
  <c r="P497" i="46"/>
  <c r="R496" i="46"/>
  <c r="P496" i="46"/>
  <c r="R495" i="46"/>
  <c r="P495" i="46"/>
  <c r="R494" i="46"/>
  <c r="P494" i="46"/>
  <c r="R493" i="46"/>
  <c r="P493" i="46"/>
  <c r="R492" i="46"/>
  <c r="P492" i="46"/>
  <c r="R491" i="46"/>
  <c r="P491" i="46"/>
  <c r="R490" i="46"/>
  <c r="P490" i="46"/>
  <c r="R489" i="46"/>
  <c r="P489" i="46"/>
  <c r="R488" i="46"/>
  <c r="P488" i="46"/>
  <c r="R487" i="46"/>
  <c r="P487" i="46"/>
  <c r="R486" i="46"/>
  <c r="P486" i="46"/>
  <c r="R485" i="46"/>
  <c r="P485" i="46"/>
  <c r="R484" i="46"/>
  <c r="P484" i="46"/>
  <c r="R483" i="46"/>
  <c r="P483" i="46"/>
  <c r="R482" i="46"/>
  <c r="P482" i="46"/>
  <c r="R481" i="46"/>
  <c r="P481" i="46"/>
  <c r="R480" i="46"/>
  <c r="P480" i="46"/>
  <c r="R479" i="46"/>
  <c r="P479" i="46"/>
  <c r="R478" i="46"/>
  <c r="P478" i="46"/>
  <c r="R477" i="46"/>
  <c r="P477" i="46"/>
  <c r="R476" i="46"/>
  <c r="P476" i="46"/>
  <c r="R475" i="46"/>
  <c r="P475" i="46"/>
  <c r="R474" i="46"/>
  <c r="P474" i="46"/>
  <c r="R473" i="46"/>
  <c r="P473" i="46"/>
  <c r="R472" i="46"/>
  <c r="P472" i="46"/>
  <c r="R471" i="46"/>
  <c r="P471" i="46"/>
  <c r="R470" i="46"/>
  <c r="P470" i="46"/>
  <c r="R469" i="46"/>
  <c r="P469" i="46"/>
  <c r="R468" i="46"/>
  <c r="P468" i="46"/>
  <c r="R467" i="46"/>
  <c r="P467" i="46"/>
  <c r="R466" i="46"/>
  <c r="P466" i="46"/>
  <c r="R465" i="46"/>
  <c r="P465" i="46"/>
  <c r="R464" i="46"/>
  <c r="P464" i="46"/>
  <c r="R463" i="46"/>
  <c r="P463" i="46"/>
  <c r="R462" i="46"/>
  <c r="P462" i="46"/>
  <c r="R461" i="46"/>
  <c r="P461" i="46"/>
  <c r="R460" i="46"/>
  <c r="P460" i="46"/>
  <c r="R459" i="46"/>
  <c r="P459" i="46"/>
  <c r="R458" i="46"/>
  <c r="P458" i="46"/>
  <c r="R457" i="46"/>
  <c r="P457" i="46"/>
  <c r="R456" i="46"/>
  <c r="P456" i="46"/>
  <c r="R455" i="46"/>
  <c r="P455" i="46"/>
  <c r="R454" i="46"/>
  <c r="P454" i="46"/>
  <c r="R453" i="46"/>
  <c r="P453" i="46"/>
  <c r="R452" i="46"/>
  <c r="P452" i="46"/>
  <c r="R451" i="46"/>
  <c r="P451" i="46"/>
  <c r="R450" i="46"/>
  <c r="P450" i="46"/>
  <c r="R449" i="46"/>
  <c r="P449" i="46"/>
  <c r="R448" i="46"/>
  <c r="P448" i="46"/>
  <c r="R447" i="46"/>
  <c r="P447" i="46"/>
  <c r="R446" i="46"/>
  <c r="P446" i="46"/>
  <c r="R445" i="46"/>
  <c r="P445" i="46"/>
  <c r="R444" i="46"/>
  <c r="P444" i="46"/>
  <c r="R443" i="46"/>
  <c r="P443" i="46"/>
  <c r="R442" i="46"/>
  <c r="P442" i="46"/>
  <c r="R441" i="46"/>
  <c r="P441" i="46"/>
  <c r="R440" i="46"/>
  <c r="P440" i="46"/>
  <c r="R439" i="46"/>
  <c r="P439" i="46"/>
  <c r="R438" i="46"/>
  <c r="P438" i="46"/>
  <c r="R437" i="46"/>
  <c r="P437" i="46"/>
  <c r="R436" i="46"/>
  <c r="P436" i="46"/>
  <c r="R435" i="46"/>
  <c r="P435" i="46"/>
  <c r="R434" i="46"/>
  <c r="P434" i="46"/>
  <c r="R433" i="46"/>
  <c r="P433" i="46"/>
  <c r="R432" i="46"/>
  <c r="P432" i="46"/>
  <c r="R431" i="46"/>
  <c r="P431" i="46"/>
  <c r="R430" i="46"/>
  <c r="P430" i="46"/>
  <c r="R429" i="46"/>
  <c r="P429" i="46"/>
  <c r="R428" i="46"/>
  <c r="P428" i="46"/>
  <c r="R427" i="46"/>
  <c r="P427" i="46"/>
  <c r="R426" i="46"/>
  <c r="P426" i="46"/>
  <c r="R425" i="46"/>
  <c r="P425" i="46"/>
  <c r="R424" i="46"/>
  <c r="P424" i="46"/>
  <c r="R423" i="46"/>
  <c r="P423" i="46"/>
  <c r="R422" i="46"/>
  <c r="P422" i="46"/>
  <c r="R421" i="46"/>
  <c r="P421" i="46"/>
  <c r="R420" i="46"/>
  <c r="P420" i="46"/>
  <c r="R419" i="46"/>
  <c r="P419" i="46"/>
  <c r="R418" i="46"/>
  <c r="P418" i="46"/>
  <c r="R417" i="46"/>
  <c r="P417" i="46"/>
  <c r="R416" i="46"/>
  <c r="P416" i="46"/>
  <c r="R415" i="46"/>
  <c r="P415" i="46"/>
  <c r="R414" i="46"/>
  <c r="P414" i="46"/>
  <c r="R413" i="46"/>
  <c r="P413" i="46"/>
  <c r="R412" i="46"/>
  <c r="P412" i="46"/>
  <c r="R411" i="46"/>
  <c r="P411" i="46"/>
  <c r="R410" i="46"/>
  <c r="P410" i="46"/>
  <c r="R409" i="46"/>
  <c r="P409" i="46"/>
  <c r="R408" i="46"/>
  <c r="P408" i="46"/>
  <c r="R407" i="46"/>
  <c r="P407" i="46"/>
  <c r="R406" i="46"/>
  <c r="P406" i="46"/>
  <c r="R405" i="46"/>
  <c r="P405" i="46"/>
  <c r="R404" i="46"/>
  <c r="P404" i="46"/>
  <c r="R403" i="46"/>
  <c r="P403" i="46"/>
  <c r="R402" i="46"/>
  <c r="P402" i="46"/>
  <c r="R401" i="46"/>
  <c r="P401" i="46"/>
  <c r="R400" i="46"/>
  <c r="P400" i="46"/>
  <c r="R399" i="46"/>
  <c r="P399" i="46"/>
  <c r="R398" i="46"/>
  <c r="P398" i="46"/>
  <c r="R397" i="46"/>
  <c r="P397" i="46"/>
  <c r="R396" i="46"/>
  <c r="P396" i="46"/>
  <c r="R395" i="46"/>
  <c r="P395" i="46"/>
  <c r="R394" i="46"/>
  <c r="P394" i="46"/>
  <c r="R393" i="46"/>
  <c r="P393" i="46"/>
  <c r="R392" i="46"/>
  <c r="P392" i="46"/>
  <c r="R391" i="46"/>
  <c r="P391" i="46"/>
  <c r="R390" i="46"/>
  <c r="P390" i="46"/>
  <c r="R389" i="46"/>
  <c r="P389" i="46"/>
  <c r="R388" i="46"/>
  <c r="P388" i="46"/>
  <c r="R387" i="46"/>
  <c r="P387" i="46"/>
  <c r="R386" i="46"/>
  <c r="P386" i="46"/>
  <c r="R385" i="46"/>
  <c r="P385" i="46"/>
  <c r="R384" i="46"/>
  <c r="P384" i="46"/>
  <c r="R383" i="46"/>
  <c r="P383" i="46"/>
  <c r="R382" i="46"/>
  <c r="P382" i="46"/>
  <c r="R381" i="46"/>
  <c r="P381" i="46"/>
  <c r="R380" i="46"/>
  <c r="P380" i="46"/>
  <c r="R379" i="46"/>
  <c r="P379" i="46"/>
  <c r="R378" i="46"/>
  <c r="P378" i="46"/>
  <c r="R377" i="46"/>
  <c r="P377" i="46"/>
  <c r="R376" i="46"/>
  <c r="P376" i="46"/>
  <c r="R375" i="46"/>
  <c r="P375" i="46"/>
  <c r="R374" i="46"/>
  <c r="P374" i="46"/>
  <c r="R373" i="46"/>
  <c r="P373" i="46"/>
  <c r="R372" i="46"/>
  <c r="P372" i="46"/>
  <c r="R371" i="46"/>
  <c r="P371" i="46"/>
  <c r="R370" i="46"/>
  <c r="P370" i="46"/>
  <c r="R369" i="46"/>
  <c r="P369" i="46"/>
  <c r="R368" i="46"/>
  <c r="P368" i="46"/>
  <c r="R367" i="46"/>
  <c r="P367" i="46"/>
  <c r="R366" i="46"/>
  <c r="P366" i="46"/>
  <c r="R365" i="46"/>
  <c r="P365" i="46"/>
  <c r="R364" i="46"/>
  <c r="P364" i="46"/>
  <c r="R363" i="46"/>
  <c r="P363" i="46"/>
  <c r="R362" i="46"/>
  <c r="P362" i="46"/>
  <c r="R361" i="46"/>
  <c r="P361" i="46"/>
  <c r="R360" i="46"/>
  <c r="P360" i="46"/>
  <c r="R359" i="46"/>
  <c r="P359" i="46"/>
  <c r="R358" i="46"/>
  <c r="P358" i="46"/>
  <c r="R357" i="46"/>
  <c r="P357" i="46"/>
  <c r="R356" i="46"/>
  <c r="P356" i="46"/>
  <c r="R355" i="46"/>
  <c r="P355" i="46"/>
  <c r="R354" i="46"/>
  <c r="P354" i="46"/>
  <c r="R353" i="46"/>
  <c r="P353" i="46"/>
  <c r="R352" i="46"/>
  <c r="P352" i="46"/>
  <c r="R351" i="46"/>
  <c r="P351" i="46"/>
  <c r="R350" i="46"/>
  <c r="P350" i="46"/>
  <c r="R349" i="46"/>
  <c r="P349" i="46"/>
  <c r="R348" i="46"/>
  <c r="P348" i="46"/>
  <c r="R347" i="46"/>
  <c r="P347" i="46"/>
  <c r="R346" i="46"/>
  <c r="P346" i="46"/>
  <c r="R345" i="46"/>
  <c r="P345" i="46"/>
  <c r="R344" i="46"/>
  <c r="P344" i="46"/>
  <c r="R343" i="46"/>
  <c r="P343" i="46"/>
  <c r="R342" i="46"/>
  <c r="P342" i="46"/>
  <c r="R341" i="46"/>
  <c r="P341" i="46"/>
  <c r="R340" i="46"/>
  <c r="P340" i="46"/>
  <c r="R339" i="46"/>
  <c r="P339" i="46"/>
  <c r="R338" i="46"/>
  <c r="P338" i="46"/>
  <c r="R337" i="46"/>
  <c r="P337" i="46"/>
  <c r="R336" i="46"/>
  <c r="P336" i="46"/>
  <c r="R335" i="46"/>
  <c r="P335" i="46"/>
  <c r="R334" i="46"/>
  <c r="P334" i="46"/>
  <c r="R333" i="46"/>
  <c r="P333" i="46"/>
  <c r="R332" i="46"/>
  <c r="P332" i="46"/>
  <c r="R331" i="46"/>
  <c r="P331" i="46"/>
  <c r="R330" i="46"/>
  <c r="P330" i="46"/>
  <c r="R329" i="46"/>
  <c r="P329" i="46"/>
  <c r="R328" i="46"/>
  <c r="P328" i="46"/>
  <c r="R327" i="46"/>
  <c r="P327" i="46"/>
  <c r="R326" i="46"/>
  <c r="P326" i="46"/>
  <c r="R325" i="46"/>
  <c r="P325" i="46"/>
  <c r="R324" i="46"/>
  <c r="P324" i="46"/>
  <c r="R323" i="46"/>
  <c r="P323" i="46"/>
  <c r="R322" i="46"/>
  <c r="P322" i="46"/>
  <c r="R321" i="46"/>
  <c r="P321" i="46"/>
  <c r="R320" i="46"/>
  <c r="P320" i="46"/>
  <c r="R319" i="46"/>
  <c r="P319" i="46"/>
  <c r="R318" i="46"/>
  <c r="P318" i="46"/>
  <c r="R317" i="46"/>
  <c r="P317" i="46"/>
  <c r="R316" i="46"/>
  <c r="P316" i="46"/>
  <c r="R315" i="46"/>
  <c r="P315" i="46"/>
  <c r="R314" i="46"/>
  <c r="P314" i="46"/>
  <c r="R313" i="46"/>
  <c r="P313" i="46"/>
  <c r="R312" i="46"/>
  <c r="P312" i="46"/>
  <c r="R311" i="46"/>
  <c r="P311" i="46"/>
  <c r="R310" i="46"/>
  <c r="P310" i="46"/>
  <c r="R309" i="46"/>
  <c r="P309" i="46"/>
  <c r="R308" i="46"/>
  <c r="P308" i="46"/>
  <c r="R307" i="46"/>
  <c r="P307" i="46"/>
  <c r="R306" i="46"/>
  <c r="P306" i="46"/>
  <c r="R305" i="46"/>
  <c r="P305" i="46"/>
  <c r="R304" i="46"/>
  <c r="P304" i="46"/>
  <c r="R303" i="46"/>
  <c r="P303" i="46"/>
  <c r="R302" i="46"/>
  <c r="P302" i="46"/>
  <c r="R301" i="46"/>
  <c r="P301" i="46"/>
  <c r="R300" i="46"/>
  <c r="P300" i="46"/>
  <c r="R299" i="46"/>
  <c r="P299" i="46"/>
  <c r="R298" i="46"/>
  <c r="P298" i="46"/>
  <c r="R297" i="46"/>
  <c r="P297" i="46"/>
  <c r="R296" i="46"/>
  <c r="P296" i="46"/>
  <c r="R295" i="46"/>
  <c r="P295" i="46"/>
  <c r="R294" i="46"/>
  <c r="P294" i="46"/>
  <c r="R293" i="46"/>
  <c r="P293" i="46"/>
  <c r="R292" i="46"/>
  <c r="P292" i="46"/>
  <c r="R291" i="46"/>
  <c r="P291" i="46"/>
  <c r="R290" i="46"/>
  <c r="P290" i="46"/>
  <c r="R289" i="46"/>
  <c r="P289" i="46"/>
  <c r="R288" i="46"/>
  <c r="P288" i="46"/>
  <c r="R287" i="46"/>
  <c r="P287" i="46"/>
  <c r="R286" i="46"/>
  <c r="P286" i="46"/>
  <c r="R285" i="46"/>
  <c r="P285" i="46"/>
  <c r="R284" i="46"/>
  <c r="P284" i="46"/>
  <c r="R283" i="46"/>
  <c r="P283" i="46"/>
  <c r="R282" i="46"/>
  <c r="P282" i="46"/>
  <c r="R281" i="46"/>
  <c r="P281" i="46"/>
  <c r="R280" i="46"/>
  <c r="P280" i="46"/>
  <c r="R279" i="46"/>
  <c r="P279" i="46"/>
  <c r="R278" i="46"/>
  <c r="P278" i="46"/>
  <c r="R277" i="46"/>
  <c r="P277" i="46"/>
  <c r="R276" i="46"/>
  <c r="P276" i="46"/>
  <c r="R275" i="46"/>
  <c r="P275" i="46"/>
  <c r="R274" i="46"/>
  <c r="P274" i="46"/>
  <c r="R273" i="46"/>
  <c r="P273" i="46"/>
  <c r="R272" i="46"/>
  <c r="P272" i="46"/>
  <c r="R271" i="46"/>
  <c r="P271" i="46"/>
  <c r="R270" i="46"/>
  <c r="P270" i="46"/>
  <c r="R269" i="46"/>
  <c r="P269" i="46"/>
  <c r="R268" i="46"/>
  <c r="P268" i="46"/>
  <c r="R267" i="46"/>
  <c r="P267" i="46"/>
  <c r="R266" i="46"/>
  <c r="P266" i="46"/>
  <c r="R265" i="46"/>
  <c r="P265" i="46"/>
  <c r="R264" i="46"/>
  <c r="P264" i="46"/>
  <c r="R263" i="46"/>
  <c r="P263" i="46"/>
  <c r="R262" i="46"/>
  <c r="P262" i="46"/>
  <c r="R261" i="46"/>
  <c r="P261" i="46"/>
  <c r="R260" i="46"/>
  <c r="P260" i="46"/>
  <c r="R259" i="46"/>
  <c r="P259" i="46"/>
  <c r="R258" i="46"/>
  <c r="P258" i="46"/>
  <c r="R257" i="46"/>
  <c r="P257" i="46"/>
  <c r="R256" i="46"/>
  <c r="P256" i="46"/>
  <c r="R255" i="46"/>
  <c r="P255" i="46"/>
  <c r="R254" i="46"/>
  <c r="P254" i="46"/>
  <c r="R253" i="46"/>
  <c r="P253" i="46"/>
  <c r="R252" i="46"/>
  <c r="P252" i="46"/>
  <c r="R251" i="46"/>
  <c r="P251" i="46"/>
  <c r="R250" i="46"/>
  <c r="P250" i="46"/>
  <c r="R249" i="46"/>
  <c r="P249" i="46"/>
  <c r="R248" i="46"/>
  <c r="P248" i="46"/>
  <c r="R247" i="46"/>
  <c r="P247" i="46"/>
  <c r="R246" i="46"/>
  <c r="P246" i="46"/>
  <c r="R245" i="46"/>
  <c r="P245" i="46"/>
  <c r="R244" i="46"/>
  <c r="P244" i="46"/>
  <c r="R243" i="46"/>
  <c r="P243" i="46"/>
  <c r="R242" i="46"/>
  <c r="P242" i="46"/>
  <c r="R241" i="46"/>
  <c r="P241" i="46"/>
  <c r="R240" i="46"/>
  <c r="P240" i="46"/>
  <c r="R239" i="46"/>
  <c r="P239" i="46"/>
  <c r="R238" i="46"/>
  <c r="P238" i="46"/>
  <c r="R237" i="46"/>
  <c r="P237" i="46"/>
  <c r="R236" i="46"/>
  <c r="P236" i="46"/>
  <c r="R235" i="46"/>
  <c r="P235" i="46"/>
  <c r="R234" i="46"/>
  <c r="P234" i="46"/>
  <c r="R233" i="46"/>
  <c r="P233" i="46"/>
  <c r="R232" i="46"/>
  <c r="P232" i="46"/>
  <c r="R231" i="46"/>
  <c r="P231" i="46"/>
  <c r="R230" i="46"/>
  <c r="P230" i="46"/>
  <c r="R229" i="46"/>
  <c r="P229" i="46"/>
  <c r="R228" i="46"/>
  <c r="P228" i="46"/>
  <c r="R227" i="46"/>
  <c r="P227" i="46"/>
  <c r="R226" i="46"/>
  <c r="P226" i="46"/>
  <c r="R225" i="46"/>
  <c r="P225" i="46"/>
  <c r="R224" i="46"/>
  <c r="P224" i="46"/>
  <c r="R223" i="46"/>
  <c r="P223" i="46"/>
  <c r="R222" i="46"/>
  <c r="P222" i="46"/>
  <c r="R221" i="46"/>
  <c r="P221" i="46"/>
  <c r="R220" i="46"/>
  <c r="P220" i="46"/>
  <c r="R219" i="46"/>
  <c r="P219" i="46"/>
  <c r="R218" i="46"/>
  <c r="P218" i="46"/>
  <c r="R217" i="46"/>
  <c r="P217" i="46"/>
  <c r="R216" i="46"/>
  <c r="P216" i="46"/>
  <c r="R215" i="46"/>
  <c r="P215" i="46"/>
  <c r="R214" i="46"/>
  <c r="P214" i="46"/>
  <c r="R213" i="46"/>
  <c r="P213" i="46"/>
  <c r="R212" i="46"/>
  <c r="P212" i="46"/>
  <c r="R211" i="46"/>
  <c r="P211" i="46"/>
  <c r="R210" i="46"/>
  <c r="P210" i="46"/>
  <c r="R209" i="46"/>
  <c r="P209" i="46"/>
  <c r="R208" i="46"/>
  <c r="P208" i="46"/>
  <c r="R207" i="46"/>
  <c r="P207" i="46"/>
  <c r="R206" i="46"/>
  <c r="P206" i="46"/>
  <c r="R205" i="46"/>
  <c r="P205" i="46"/>
  <c r="R204" i="46"/>
  <c r="P204" i="46"/>
  <c r="R203" i="46"/>
  <c r="P203" i="46"/>
  <c r="R202" i="46"/>
  <c r="P202" i="46"/>
  <c r="R201" i="46"/>
  <c r="P201" i="46"/>
  <c r="R200" i="46"/>
  <c r="P200" i="46"/>
  <c r="R199" i="46"/>
  <c r="P199" i="46"/>
  <c r="R198" i="46"/>
  <c r="P198" i="46"/>
  <c r="R197" i="46"/>
  <c r="P197" i="46"/>
  <c r="R196" i="46"/>
  <c r="P196" i="46"/>
  <c r="R195" i="46"/>
  <c r="P195" i="46"/>
  <c r="R194" i="46"/>
  <c r="P194" i="46"/>
  <c r="R193" i="46"/>
  <c r="P193" i="46"/>
  <c r="R192" i="46"/>
  <c r="P192" i="46"/>
  <c r="R191" i="46"/>
  <c r="P191" i="46"/>
  <c r="R190" i="46"/>
  <c r="P190" i="46"/>
  <c r="R189" i="46"/>
  <c r="P189" i="46"/>
  <c r="R188" i="46"/>
  <c r="P188" i="46"/>
  <c r="R187" i="46"/>
  <c r="P187" i="46"/>
  <c r="R186" i="46"/>
  <c r="P186" i="46"/>
  <c r="R185" i="46"/>
  <c r="P185" i="46"/>
  <c r="R184" i="46"/>
  <c r="P184" i="46"/>
  <c r="R183" i="46"/>
  <c r="P183" i="46"/>
  <c r="R182" i="46"/>
  <c r="P182" i="46"/>
  <c r="R181" i="46"/>
  <c r="P181" i="46"/>
  <c r="R180" i="46"/>
  <c r="P180" i="46"/>
  <c r="R179" i="46"/>
  <c r="P179" i="46"/>
  <c r="R178" i="46"/>
  <c r="P178" i="46"/>
  <c r="R177" i="46"/>
  <c r="P177" i="46"/>
  <c r="R176" i="46"/>
  <c r="P176" i="46"/>
  <c r="R175" i="46"/>
  <c r="P175" i="46"/>
  <c r="R174" i="46"/>
  <c r="P174" i="46"/>
  <c r="R173" i="46"/>
  <c r="P173" i="46"/>
  <c r="R172" i="46"/>
  <c r="P172" i="46"/>
  <c r="R171" i="46"/>
  <c r="P171" i="46"/>
  <c r="R170" i="46"/>
  <c r="P170" i="46"/>
  <c r="R169" i="46"/>
  <c r="P169" i="46"/>
  <c r="R168" i="46"/>
  <c r="P168" i="46"/>
  <c r="R167" i="46"/>
  <c r="P167" i="46"/>
  <c r="R166" i="46"/>
  <c r="P166" i="46"/>
  <c r="R165" i="46"/>
  <c r="P165" i="46"/>
  <c r="R164" i="46"/>
  <c r="P164" i="46"/>
  <c r="R163" i="46"/>
  <c r="P163" i="46"/>
  <c r="R162" i="46"/>
  <c r="P162" i="46"/>
  <c r="R161" i="46"/>
  <c r="P161" i="46"/>
  <c r="R160" i="46"/>
  <c r="P160" i="46"/>
  <c r="R159" i="46"/>
  <c r="P159" i="46"/>
  <c r="R158" i="46"/>
  <c r="P158" i="46"/>
  <c r="R157" i="46"/>
  <c r="P157" i="46"/>
  <c r="R156" i="46"/>
  <c r="P156" i="46"/>
  <c r="R155" i="46"/>
  <c r="P155" i="46"/>
  <c r="R154" i="46"/>
  <c r="P154" i="46"/>
  <c r="R153" i="46"/>
  <c r="P153" i="46"/>
  <c r="R152" i="46"/>
  <c r="P152" i="46"/>
  <c r="R151" i="46"/>
  <c r="P151" i="46"/>
  <c r="R150" i="46"/>
  <c r="P150" i="46"/>
  <c r="R149" i="46"/>
  <c r="P149" i="46"/>
  <c r="R148" i="46"/>
  <c r="P148" i="46"/>
  <c r="R147" i="46"/>
  <c r="P147" i="46"/>
  <c r="R146" i="46"/>
  <c r="P146" i="46"/>
  <c r="R145" i="46"/>
  <c r="P145" i="46"/>
  <c r="R144" i="46"/>
  <c r="P144" i="46"/>
  <c r="R143" i="46"/>
  <c r="P143" i="46"/>
  <c r="R142" i="46"/>
  <c r="P142" i="46"/>
  <c r="R141" i="46"/>
  <c r="P141" i="46"/>
  <c r="R140" i="46"/>
  <c r="P140" i="46"/>
  <c r="R139" i="46"/>
  <c r="P139" i="46"/>
  <c r="R138" i="46"/>
  <c r="P138" i="46"/>
  <c r="R137" i="46"/>
  <c r="P137" i="46"/>
  <c r="R136" i="46"/>
  <c r="P136" i="46"/>
  <c r="R135" i="46"/>
  <c r="P135" i="46"/>
  <c r="R134" i="46"/>
  <c r="P134" i="46"/>
  <c r="R133" i="46"/>
  <c r="P133" i="46"/>
  <c r="R132" i="46"/>
  <c r="P132" i="46"/>
  <c r="R131" i="46"/>
  <c r="P131" i="46"/>
  <c r="R130" i="46"/>
  <c r="P130" i="46"/>
  <c r="R129" i="46"/>
  <c r="P129" i="46"/>
  <c r="R128" i="46"/>
  <c r="P128" i="46"/>
  <c r="R127" i="46"/>
  <c r="P127" i="46"/>
  <c r="R126" i="46"/>
  <c r="P126" i="46"/>
  <c r="R125" i="46"/>
  <c r="P125" i="46"/>
  <c r="R124" i="46"/>
  <c r="P124" i="46"/>
  <c r="R123" i="46"/>
  <c r="P123" i="46"/>
  <c r="R122" i="46"/>
  <c r="P122" i="46"/>
  <c r="R121" i="46"/>
  <c r="P121" i="46"/>
  <c r="R120" i="46"/>
  <c r="P120" i="46"/>
  <c r="R119" i="46"/>
  <c r="P119" i="46"/>
  <c r="R118" i="46"/>
  <c r="P118" i="46"/>
  <c r="R117" i="46"/>
  <c r="P117" i="46"/>
  <c r="R116" i="46"/>
  <c r="P116" i="46"/>
  <c r="R115" i="46"/>
  <c r="P115" i="46"/>
  <c r="R114" i="46"/>
  <c r="P114" i="46"/>
  <c r="R113" i="46"/>
  <c r="P113" i="46"/>
  <c r="R112" i="46"/>
  <c r="P112" i="46"/>
  <c r="R111" i="46"/>
  <c r="P111" i="46"/>
  <c r="R110" i="46"/>
  <c r="P110" i="46"/>
  <c r="R109" i="46"/>
  <c r="P109" i="46"/>
  <c r="R108" i="46"/>
  <c r="P108" i="46"/>
  <c r="R107" i="46"/>
  <c r="P107" i="46"/>
  <c r="R106" i="46"/>
  <c r="P106" i="46"/>
  <c r="R105" i="46"/>
  <c r="P105" i="46"/>
  <c r="R104" i="46"/>
  <c r="P104" i="46"/>
  <c r="R103" i="46"/>
  <c r="P103" i="46"/>
  <c r="R102" i="46"/>
  <c r="P102" i="46"/>
  <c r="R101" i="46"/>
  <c r="P101" i="46"/>
  <c r="R100" i="46"/>
  <c r="P100" i="46"/>
  <c r="R99" i="46"/>
  <c r="P99" i="46"/>
  <c r="R98" i="46"/>
  <c r="P98" i="46"/>
  <c r="R97" i="46"/>
  <c r="P97" i="46"/>
  <c r="R96" i="46"/>
  <c r="P96" i="46"/>
  <c r="R95" i="46"/>
  <c r="P95" i="46"/>
  <c r="R94" i="46"/>
  <c r="P94" i="46"/>
  <c r="R93" i="46"/>
  <c r="P93" i="46"/>
  <c r="R92" i="46"/>
  <c r="P92" i="46"/>
  <c r="R91" i="46"/>
  <c r="P91" i="46"/>
  <c r="R90" i="46"/>
  <c r="P90" i="46"/>
  <c r="R89" i="46"/>
  <c r="P89" i="46"/>
  <c r="R88" i="46"/>
  <c r="P88" i="46"/>
  <c r="R87" i="46"/>
  <c r="P87" i="46"/>
  <c r="R86" i="46"/>
  <c r="P86" i="46"/>
  <c r="R85" i="46"/>
  <c r="P85" i="46"/>
  <c r="R84" i="46"/>
  <c r="P84" i="46"/>
  <c r="R83" i="46"/>
  <c r="P83" i="46"/>
  <c r="R82" i="46"/>
  <c r="P82" i="46"/>
  <c r="R81" i="46"/>
  <c r="P81" i="46"/>
  <c r="R80" i="46"/>
  <c r="P80" i="46"/>
  <c r="R79" i="46"/>
  <c r="P79" i="46"/>
  <c r="R78" i="46"/>
  <c r="P78" i="46"/>
  <c r="R77" i="46"/>
  <c r="P77" i="46"/>
  <c r="R76" i="46"/>
  <c r="P76" i="46"/>
  <c r="R75" i="46"/>
  <c r="P75" i="46"/>
  <c r="R74" i="46"/>
  <c r="P74" i="46"/>
  <c r="R73" i="46"/>
  <c r="P73" i="46"/>
  <c r="R72" i="46"/>
  <c r="P72" i="46"/>
  <c r="R71" i="46"/>
  <c r="P71" i="46"/>
  <c r="R70" i="46"/>
  <c r="P70" i="46"/>
  <c r="R69" i="46"/>
  <c r="P69" i="46"/>
  <c r="R68" i="46"/>
  <c r="P68" i="46"/>
  <c r="R67" i="46"/>
  <c r="P67" i="46"/>
  <c r="R66" i="46"/>
  <c r="P66" i="46"/>
  <c r="R65" i="46"/>
  <c r="P65" i="46"/>
  <c r="R64" i="46"/>
  <c r="P64" i="46"/>
  <c r="R63" i="46"/>
  <c r="P63" i="46"/>
  <c r="R62" i="46"/>
  <c r="P62" i="46"/>
  <c r="R61" i="46"/>
  <c r="P61" i="46"/>
  <c r="R60" i="46"/>
  <c r="P60" i="46"/>
  <c r="R59" i="46"/>
  <c r="P59" i="46"/>
  <c r="R58" i="46"/>
  <c r="P58" i="46"/>
  <c r="R57" i="46"/>
  <c r="P57" i="46"/>
  <c r="R56" i="46"/>
  <c r="P56" i="46"/>
  <c r="R55" i="46"/>
  <c r="P55" i="46"/>
  <c r="R54" i="46"/>
  <c r="P54" i="46"/>
  <c r="R53" i="46"/>
  <c r="P53" i="46"/>
  <c r="R52" i="46"/>
  <c r="P52" i="46"/>
  <c r="R51" i="46"/>
  <c r="P51" i="46"/>
  <c r="R50" i="46"/>
  <c r="P50" i="46"/>
  <c r="R49" i="46"/>
  <c r="P49" i="46"/>
  <c r="R48" i="46"/>
  <c r="P48" i="46"/>
  <c r="R47" i="46"/>
  <c r="P47" i="46"/>
  <c r="R46" i="46"/>
  <c r="P46" i="46"/>
  <c r="R45" i="46"/>
  <c r="P45" i="46"/>
  <c r="R44" i="46"/>
  <c r="P44" i="46"/>
  <c r="R43" i="46"/>
  <c r="P43" i="46"/>
  <c r="R42" i="46"/>
  <c r="P42" i="46"/>
  <c r="R41" i="46"/>
  <c r="P41" i="46"/>
  <c r="R40" i="46"/>
  <c r="P40" i="46"/>
  <c r="R39" i="46"/>
  <c r="P39" i="46"/>
  <c r="R38" i="46"/>
  <c r="P38" i="46"/>
  <c r="R37" i="46"/>
  <c r="P37" i="46"/>
  <c r="R36" i="46"/>
  <c r="P36" i="46"/>
  <c r="R35" i="46"/>
  <c r="P35" i="46"/>
  <c r="R34" i="46"/>
  <c r="P34" i="46"/>
  <c r="R33" i="46"/>
  <c r="P33" i="46"/>
  <c r="R32" i="46"/>
  <c r="P32" i="46"/>
  <c r="R31" i="46"/>
  <c r="P31" i="46"/>
  <c r="R30" i="46"/>
  <c r="P30" i="46"/>
  <c r="R29" i="46"/>
  <c r="P29" i="46"/>
  <c r="R28" i="46"/>
  <c r="P28" i="46"/>
  <c r="R27" i="46"/>
  <c r="P27" i="46"/>
  <c r="R26" i="46"/>
  <c r="P26" i="46"/>
  <c r="R25" i="46"/>
  <c r="P25" i="46"/>
  <c r="R24" i="46"/>
  <c r="P24" i="46"/>
  <c r="R23" i="46"/>
  <c r="P23" i="46"/>
  <c r="R22" i="46"/>
  <c r="P22" i="46"/>
  <c r="R21" i="46"/>
  <c r="P21" i="46"/>
  <c r="R20" i="46"/>
  <c r="P20" i="46"/>
  <c r="R19" i="46"/>
  <c r="P19" i="46"/>
  <c r="R18" i="46"/>
  <c r="P18" i="46"/>
  <c r="R17" i="46"/>
  <c r="P17" i="46"/>
  <c r="R16" i="46"/>
  <c r="P16" i="46"/>
  <c r="R15" i="46"/>
  <c r="P15" i="46"/>
  <c r="R513" i="45"/>
  <c r="P513" i="45"/>
  <c r="R512" i="45"/>
  <c r="P512" i="45"/>
  <c r="R511" i="45"/>
  <c r="P511" i="45"/>
  <c r="R510" i="45"/>
  <c r="P510" i="45"/>
  <c r="R509" i="45"/>
  <c r="P509" i="45"/>
  <c r="R508" i="45"/>
  <c r="P508" i="45"/>
  <c r="R507" i="45"/>
  <c r="P507" i="45"/>
  <c r="R506" i="45"/>
  <c r="P506" i="45"/>
  <c r="R505" i="45"/>
  <c r="P505" i="45"/>
  <c r="R504" i="45"/>
  <c r="P504" i="45"/>
  <c r="R503" i="45"/>
  <c r="P503" i="45"/>
  <c r="R502" i="45"/>
  <c r="P502" i="45"/>
  <c r="R501" i="45"/>
  <c r="P501" i="45"/>
  <c r="R500" i="45"/>
  <c r="P500" i="45"/>
  <c r="R499" i="45"/>
  <c r="P499" i="45"/>
  <c r="R498" i="45"/>
  <c r="P498" i="45"/>
  <c r="R497" i="45"/>
  <c r="P497" i="45"/>
  <c r="R496" i="45"/>
  <c r="P496" i="45"/>
  <c r="R495" i="45"/>
  <c r="P495" i="45"/>
  <c r="R494" i="45"/>
  <c r="P494" i="45"/>
  <c r="R493" i="45"/>
  <c r="P493" i="45"/>
  <c r="R492" i="45"/>
  <c r="P492" i="45"/>
  <c r="R491" i="45"/>
  <c r="P491" i="45"/>
  <c r="R490" i="45"/>
  <c r="P490" i="45"/>
  <c r="R489" i="45"/>
  <c r="P489" i="45"/>
  <c r="R488" i="45"/>
  <c r="P488" i="45"/>
  <c r="R487" i="45"/>
  <c r="P487" i="45"/>
  <c r="R486" i="45"/>
  <c r="P486" i="45"/>
  <c r="R485" i="45"/>
  <c r="P485" i="45"/>
  <c r="R484" i="45"/>
  <c r="P484" i="45"/>
  <c r="R483" i="45"/>
  <c r="P483" i="45"/>
  <c r="R482" i="45"/>
  <c r="P482" i="45"/>
  <c r="R481" i="45"/>
  <c r="P481" i="45"/>
  <c r="R480" i="45"/>
  <c r="P480" i="45"/>
  <c r="R479" i="45"/>
  <c r="P479" i="45"/>
  <c r="R478" i="45"/>
  <c r="P478" i="45"/>
  <c r="R477" i="45"/>
  <c r="P477" i="45"/>
  <c r="R476" i="45"/>
  <c r="P476" i="45"/>
  <c r="R475" i="45"/>
  <c r="P475" i="45"/>
  <c r="R474" i="45"/>
  <c r="P474" i="45"/>
  <c r="R473" i="45"/>
  <c r="P473" i="45"/>
  <c r="R472" i="45"/>
  <c r="P472" i="45"/>
  <c r="R471" i="45"/>
  <c r="P471" i="45"/>
  <c r="R470" i="45"/>
  <c r="P470" i="45"/>
  <c r="R469" i="45"/>
  <c r="P469" i="45"/>
  <c r="R468" i="45"/>
  <c r="P468" i="45"/>
  <c r="R467" i="45"/>
  <c r="P467" i="45"/>
  <c r="R466" i="45"/>
  <c r="P466" i="45"/>
  <c r="R465" i="45"/>
  <c r="P465" i="45"/>
  <c r="R464" i="45"/>
  <c r="P464" i="45"/>
  <c r="R463" i="45"/>
  <c r="P463" i="45"/>
  <c r="R462" i="45"/>
  <c r="P462" i="45"/>
  <c r="R461" i="45"/>
  <c r="P461" i="45"/>
  <c r="R460" i="45"/>
  <c r="P460" i="45"/>
  <c r="R459" i="45"/>
  <c r="P459" i="45"/>
  <c r="R458" i="45"/>
  <c r="P458" i="45"/>
  <c r="R457" i="45"/>
  <c r="P457" i="45"/>
  <c r="R456" i="45"/>
  <c r="P456" i="45"/>
  <c r="R455" i="45"/>
  <c r="P455" i="45"/>
  <c r="R454" i="45"/>
  <c r="P454" i="45"/>
  <c r="R453" i="45"/>
  <c r="P453" i="45"/>
  <c r="R452" i="45"/>
  <c r="P452" i="45"/>
  <c r="R451" i="45"/>
  <c r="P451" i="45"/>
  <c r="R450" i="45"/>
  <c r="P450" i="45"/>
  <c r="R449" i="45"/>
  <c r="P449" i="45"/>
  <c r="R448" i="45"/>
  <c r="P448" i="45"/>
  <c r="R447" i="45"/>
  <c r="P447" i="45"/>
  <c r="R446" i="45"/>
  <c r="P446" i="45"/>
  <c r="R445" i="45"/>
  <c r="P445" i="45"/>
  <c r="R444" i="45"/>
  <c r="P444" i="45"/>
  <c r="R443" i="45"/>
  <c r="P443" i="45"/>
  <c r="R442" i="45"/>
  <c r="P442" i="45"/>
  <c r="R441" i="45"/>
  <c r="P441" i="45"/>
  <c r="R440" i="45"/>
  <c r="P440" i="45"/>
  <c r="R439" i="45"/>
  <c r="P439" i="45"/>
  <c r="R438" i="45"/>
  <c r="P438" i="45"/>
  <c r="R437" i="45"/>
  <c r="P437" i="45"/>
  <c r="R436" i="45"/>
  <c r="P436" i="45"/>
  <c r="R435" i="45"/>
  <c r="P435" i="45"/>
  <c r="R434" i="45"/>
  <c r="P434" i="45"/>
  <c r="R433" i="45"/>
  <c r="P433" i="45"/>
  <c r="R432" i="45"/>
  <c r="P432" i="45"/>
  <c r="R431" i="45"/>
  <c r="P431" i="45"/>
  <c r="R430" i="45"/>
  <c r="P430" i="45"/>
  <c r="R429" i="45"/>
  <c r="P429" i="45"/>
  <c r="R428" i="45"/>
  <c r="P428" i="45"/>
  <c r="R427" i="45"/>
  <c r="P427" i="45"/>
  <c r="R426" i="45"/>
  <c r="P426" i="45"/>
  <c r="R425" i="45"/>
  <c r="P425" i="45"/>
  <c r="R424" i="45"/>
  <c r="P424" i="45"/>
  <c r="R423" i="45"/>
  <c r="P423" i="45"/>
  <c r="R422" i="45"/>
  <c r="P422" i="45"/>
  <c r="R421" i="45"/>
  <c r="P421" i="45"/>
  <c r="R420" i="45"/>
  <c r="P420" i="45"/>
  <c r="R419" i="45"/>
  <c r="P419" i="45"/>
  <c r="R418" i="45"/>
  <c r="P418" i="45"/>
  <c r="R417" i="45"/>
  <c r="P417" i="45"/>
  <c r="R416" i="45"/>
  <c r="P416" i="45"/>
  <c r="R415" i="45"/>
  <c r="P415" i="45"/>
  <c r="R414" i="45"/>
  <c r="P414" i="45"/>
  <c r="R413" i="45"/>
  <c r="P413" i="45"/>
  <c r="R412" i="45"/>
  <c r="P412" i="45"/>
  <c r="R411" i="45"/>
  <c r="P411" i="45"/>
  <c r="R410" i="45"/>
  <c r="P410" i="45"/>
  <c r="R409" i="45"/>
  <c r="P409" i="45"/>
  <c r="R408" i="45"/>
  <c r="P408" i="45"/>
  <c r="R407" i="45"/>
  <c r="P407" i="45"/>
  <c r="R406" i="45"/>
  <c r="P406" i="45"/>
  <c r="R405" i="45"/>
  <c r="P405" i="45"/>
  <c r="R404" i="45"/>
  <c r="P404" i="45"/>
  <c r="R403" i="45"/>
  <c r="P403" i="45"/>
  <c r="R402" i="45"/>
  <c r="P402" i="45"/>
  <c r="R401" i="45"/>
  <c r="P401" i="45"/>
  <c r="R400" i="45"/>
  <c r="P400" i="45"/>
  <c r="R399" i="45"/>
  <c r="P399" i="45"/>
  <c r="R398" i="45"/>
  <c r="P398" i="45"/>
  <c r="R397" i="45"/>
  <c r="P397" i="45"/>
  <c r="R396" i="45"/>
  <c r="P396" i="45"/>
  <c r="R395" i="45"/>
  <c r="P395" i="45"/>
  <c r="R394" i="45"/>
  <c r="P394" i="45"/>
  <c r="R393" i="45"/>
  <c r="P393" i="45"/>
  <c r="R392" i="45"/>
  <c r="P392" i="45"/>
  <c r="R391" i="45"/>
  <c r="P391" i="45"/>
  <c r="R390" i="45"/>
  <c r="P390" i="45"/>
  <c r="R389" i="45"/>
  <c r="P389" i="45"/>
  <c r="R388" i="45"/>
  <c r="P388" i="45"/>
  <c r="R387" i="45"/>
  <c r="P387" i="45"/>
  <c r="R386" i="45"/>
  <c r="P386" i="45"/>
  <c r="R385" i="45"/>
  <c r="P385" i="45"/>
  <c r="R384" i="45"/>
  <c r="P384" i="45"/>
  <c r="R383" i="45"/>
  <c r="P383" i="45"/>
  <c r="R382" i="45"/>
  <c r="P382" i="45"/>
  <c r="R381" i="45"/>
  <c r="P381" i="45"/>
  <c r="R380" i="45"/>
  <c r="P380" i="45"/>
  <c r="R379" i="45"/>
  <c r="P379" i="45"/>
  <c r="R378" i="45"/>
  <c r="P378" i="45"/>
  <c r="R377" i="45"/>
  <c r="P377" i="45"/>
  <c r="R376" i="45"/>
  <c r="P376" i="45"/>
  <c r="R375" i="45"/>
  <c r="P375" i="45"/>
  <c r="R374" i="45"/>
  <c r="P374" i="45"/>
  <c r="R373" i="45"/>
  <c r="P373" i="45"/>
  <c r="R372" i="45"/>
  <c r="P372" i="45"/>
  <c r="R371" i="45"/>
  <c r="P371" i="45"/>
  <c r="R370" i="45"/>
  <c r="P370" i="45"/>
  <c r="R369" i="45"/>
  <c r="P369" i="45"/>
  <c r="R368" i="45"/>
  <c r="P368" i="45"/>
  <c r="R367" i="45"/>
  <c r="P367" i="45"/>
  <c r="R366" i="45"/>
  <c r="P366" i="45"/>
  <c r="R365" i="45"/>
  <c r="P365" i="45"/>
  <c r="R364" i="45"/>
  <c r="P364" i="45"/>
  <c r="R363" i="45"/>
  <c r="P363" i="45"/>
  <c r="R362" i="45"/>
  <c r="P362" i="45"/>
  <c r="R361" i="45"/>
  <c r="P361" i="45"/>
  <c r="R360" i="45"/>
  <c r="P360" i="45"/>
  <c r="R359" i="45"/>
  <c r="P359" i="45"/>
  <c r="R358" i="45"/>
  <c r="P358" i="45"/>
  <c r="R357" i="45"/>
  <c r="P357" i="45"/>
  <c r="R356" i="45"/>
  <c r="P356" i="45"/>
  <c r="R355" i="45"/>
  <c r="P355" i="45"/>
  <c r="R354" i="45"/>
  <c r="P354" i="45"/>
  <c r="R353" i="45"/>
  <c r="P353" i="45"/>
  <c r="R352" i="45"/>
  <c r="P352" i="45"/>
  <c r="R351" i="45"/>
  <c r="P351" i="45"/>
  <c r="R350" i="45"/>
  <c r="P350" i="45"/>
  <c r="R349" i="45"/>
  <c r="P349" i="45"/>
  <c r="R348" i="45"/>
  <c r="P348" i="45"/>
  <c r="R347" i="45"/>
  <c r="P347" i="45"/>
  <c r="R346" i="45"/>
  <c r="P346" i="45"/>
  <c r="R345" i="45"/>
  <c r="P345" i="45"/>
  <c r="R344" i="45"/>
  <c r="P344" i="45"/>
  <c r="R343" i="45"/>
  <c r="P343" i="45"/>
  <c r="R342" i="45"/>
  <c r="P342" i="45"/>
  <c r="R341" i="45"/>
  <c r="P341" i="45"/>
  <c r="R340" i="45"/>
  <c r="P340" i="45"/>
  <c r="R339" i="45"/>
  <c r="P339" i="45"/>
  <c r="R338" i="45"/>
  <c r="P338" i="45"/>
  <c r="R337" i="45"/>
  <c r="P337" i="45"/>
  <c r="R336" i="45"/>
  <c r="P336" i="45"/>
  <c r="R335" i="45"/>
  <c r="P335" i="45"/>
  <c r="R334" i="45"/>
  <c r="P334" i="45"/>
  <c r="R333" i="45"/>
  <c r="P333" i="45"/>
  <c r="R332" i="45"/>
  <c r="P332" i="45"/>
  <c r="R331" i="45"/>
  <c r="P331" i="45"/>
  <c r="R330" i="45"/>
  <c r="P330" i="45"/>
  <c r="R329" i="45"/>
  <c r="P329" i="45"/>
  <c r="R328" i="45"/>
  <c r="P328" i="45"/>
  <c r="R327" i="45"/>
  <c r="P327" i="45"/>
  <c r="R326" i="45"/>
  <c r="P326" i="45"/>
  <c r="R325" i="45"/>
  <c r="P325" i="45"/>
  <c r="R324" i="45"/>
  <c r="P324" i="45"/>
  <c r="R323" i="45"/>
  <c r="P323" i="45"/>
  <c r="R322" i="45"/>
  <c r="P322" i="45"/>
  <c r="R321" i="45"/>
  <c r="P321" i="45"/>
  <c r="R320" i="45"/>
  <c r="P320" i="45"/>
  <c r="R319" i="45"/>
  <c r="P319" i="45"/>
  <c r="R318" i="45"/>
  <c r="P318" i="45"/>
  <c r="R317" i="45"/>
  <c r="P317" i="45"/>
  <c r="R316" i="45"/>
  <c r="P316" i="45"/>
  <c r="R315" i="45"/>
  <c r="P315" i="45"/>
  <c r="R314" i="45"/>
  <c r="P314" i="45"/>
  <c r="R313" i="45"/>
  <c r="P313" i="45"/>
  <c r="R312" i="45"/>
  <c r="P312" i="45"/>
  <c r="R311" i="45"/>
  <c r="P311" i="45"/>
  <c r="R310" i="45"/>
  <c r="P310" i="45"/>
  <c r="R309" i="45"/>
  <c r="P309" i="45"/>
  <c r="R308" i="45"/>
  <c r="P308" i="45"/>
  <c r="R307" i="45"/>
  <c r="P307" i="45"/>
  <c r="R306" i="45"/>
  <c r="P306" i="45"/>
  <c r="R305" i="45"/>
  <c r="P305" i="45"/>
  <c r="R304" i="45"/>
  <c r="P304" i="45"/>
  <c r="R303" i="45"/>
  <c r="P303" i="45"/>
  <c r="R302" i="45"/>
  <c r="P302" i="45"/>
  <c r="R301" i="45"/>
  <c r="P301" i="45"/>
  <c r="R300" i="45"/>
  <c r="P300" i="45"/>
  <c r="R299" i="45"/>
  <c r="P299" i="45"/>
  <c r="R298" i="45"/>
  <c r="P298" i="45"/>
  <c r="R297" i="45"/>
  <c r="P297" i="45"/>
  <c r="R296" i="45"/>
  <c r="P296" i="45"/>
  <c r="R295" i="45"/>
  <c r="P295" i="45"/>
  <c r="R294" i="45"/>
  <c r="P294" i="45"/>
  <c r="R293" i="45"/>
  <c r="P293" i="45"/>
  <c r="R292" i="45"/>
  <c r="P292" i="45"/>
  <c r="R291" i="45"/>
  <c r="P291" i="45"/>
  <c r="R290" i="45"/>
  <c r="P290" i="45"/>
  <c r="R289" i="45"/>
  <c r="P289" i="45"/>
  <c r="R288" i="45"/>
  <c r="P288" i="45"/>
  <c r="R287" i="45"/>
  <c r="P287" i="45"/>
  <c r="R286" i="45"/>
  <c r="P286" i="45"/>
  <c r="R285" i="45"/>
  <c r="P285" i="45"/>
  <c r="R284" i="45"/>
  <c r="P284" i="45"/>
  <c r="R283" i="45"/>
  <c r="P283" i="45"/>
  <c r="R282" i="45"/>
  <c r="P282" i="45"/>
  <c r="R281" i="45"/>
  <c r="P281" i="45"/>
  <c r="R280" i="45"/>
  <c r="P280" i="45"/>
  <c r="R279" i="45"/>
  <c r="P279" i="45"/>
  <c r="R278" i="45"/>
  <c r="P278" i="45"/>
  <c r="R277" i="45"/>
  <c r="P277" i="45"/>
  <c r="R276" i="45"/>
  <c r="P276" i="45"/>
  <c r="R275" i="45"/>
  <c r="P275" i="45"/>
  <c r="R274" i="45"/>
  <c r="P274" i="45"/>
  <c r="R273" i="45"/>
  <c r="P273" i="45"/>
  <c r="R272" i="45"/>
  <c r="P272" i="45"/>
  <c r="R271" i="45"/>
  <c r="P271" i="45"/>
  <c r="R270" i="45"/>
  <c r="P270" i="45"/>
  <c r="R269" i="45"/>
  <c r="P269" i="45"/>
  <c r="R268" i="45"/>
  <c r="P268" i="45"/>
  <c r="R267" i="45"/>
  <c r="P267" i="45"/>
  <c r="R266" i="45"/>
  <c r="P266" i="45"/>
  <c r="R265" i="45"/>
  <c r="P265" i="45"/>
  <c r="R264" i="45"/>
  <c r="P264" i="45"/>
  <c r="R263" i="45"/>
  <c r="P263" i="45"/>
  <c r="R262" i="45"/>
  <c r="P262" i="45"/>
  <c r="R261" i="45"/>
  <c r="P261" i="45"/>
  <c r="R260" i="45"/>
  <c r="P260" i="45"/>
  <c r="R259" i="45"/>
  <c r="P259" i="45"/>
  <c r="R258" i="45"/>
  <c r="P258" i="45"/>
  <c r="R257" i="45"/>
  <c r="P257" i="45"/>
  <c r="R256" i="45"/>
  <c r="P256" i="45"/>
  <c r="R255" i="45"/>
  <c r="P255" i="45"/>
  <c r="R254" i="45"/>
  <c r="P254" i="45"/>
  <c r="R253" i="45"/>
  <c r="P253" i="45"/>
  <c r="R252" i="45"/>
  <c r="P252" i="45"/>
  <c r="R251" i="45"/>
  <c r="P251" i="45"/>
  <c r="R250" i="45"/>
  <c r="P250" i="45"/>
  <c r="R249" i="45"/>
  <c r="P249" i="45"/>
  <c r="R248" i="45"/>
  <c r="P248" i="45"/>
  <c r="R247" i="45"/>
  <c r="P247" i="45"/>
  <c r="R246" i="45"/>
  <c r="P246" i="45"/>
  <c r="R245" i="45"/>
  <c r="P245" i="45"/>
  <c r="R244" i="45"/>
  <c r="P244" i="45"/>
  <c r="R243" i="45"/>
  <c r="P243" i="45"/>
  <c r="R242" i="45"/>
  <c r="P242" i="45"/>
  <c r="R241" i="45"/>
  <c r="P241" i="45"/>
  <c r="R240" i="45"/>
  <c r="P240" i="45"/>
  <c r="R239" i="45"/>
  <c r="P239" i="45"/>
  <c r="R238" i="45"/>
  <c r="P238" i="45"/>
  <c r="R237" i="45"/>
  <c r="P237" i="45"/>
  <c r="R236" i="45"/>
  <c r="P236" i="45"/>
  <c r="R235" i="45"/>
  <c r="P235" i="45"/>
  <c r="R234" i="45"/>
  <c r="P234" i="45"/>
  <c r="R233" i="45"/>
  <c r="P233" i="45"/>
  <c r="R232" i="45"/>
  <c r="P232" i="45"/>
  <c r="R231" i="45"/>
  <c r="P231" i="45"/>
  <c r="R230" i="45"/>
  <c r="P230" i="45"/>
  <c r="R229" i="45"/>
  <c r="P229" i="45"/>
  <c r="R228" i="45"/>
  <c r="P228" i="45"/>
  <c r="R227" i="45"/>
  <c r="P227" i="45"/>
  <c r="R226" i="45"/>
  <c r="P226" i="45"/>
  <c r="R225" i="45"/>
  <c r="P225" i="45"/>
  <c r="R224" i="45"/>
  <c r="P224" i="45"/>
  <c r="R223" i="45"/>
  <c r="P223" i="45"/>
  <c r="R222" i="45"/>
  <c r="P222" i="45"/>
  <c r="R221" i="45"/>
  <c r="P221" i="45"/>
  <c r="R220" i="45"/>
  <c r="P220" i="45"/>
  <c r="R219" i="45"/>
  <c r="P219" i="45"/>
  <c r="R218" i="45"/>
  <c r="P218" i="45"/>
  <c r="R217" i="45"/>
  <c r="P217" i="45"/>
  <c r="R216" i="45"/>
  <c r="P216" i="45"/>
  <c r="R215" i="45"/>
  <c r="P215" i="45"/>
  <c r="R214" i="45"/>
  <c r="P214" i="45"/>
  <c r="R213" i="45"/>
  <c r="P213" i="45"/>
  <c r="R212" i="45"/>
  <c r="P212" i="45"/>
  <c r="R211" i="45"/>
  <c r="P211" i="45"/>
  <c r="R210" i="45"/>
  <c r="P210" i="45"/>
  <c r="R209" i="45"/>
  <c r="P209" i="45"/>
  <c r="R208" i="45"/>
  <c r="P208" i="45"/>
  <c r="R207" i="45"/>
  <c r="P207" i="45"/>
  <c r="R206" i="45"/>
  <c r="P206" i="45"/>
  <c r="R205" i="45"/>
  <c r="P205" i="45"/>
  <c r="R204" i="45"/>
  <c r="P204" i="45"/>
  <c r="R203" i="45"/>
  <c r="P203" i="45"/>
  <c r="R202" i="45"/>
  <c r="P202" i="45"/>
  <c r="R201" i="45"/>
  <c r="P201" i="45"/>
  <c r="R200" i="45"/>
  <c r="P200" i="45"/>
  <c r="R199" i="45"/>
  <c r="P199" i="45"/>
  <c r="R198" i="45"/>
  <c r="P198" i="45"/>
  <c r="R197" i="45"/>
  <c r="P197" i="45"/>
  <c r="R196" i="45"/>
  <c r="P196" i="45"/>
  <c r="R195" i="45"/>
  <c r="P195" i="45"/>
  <c r="R194" i="45"/>
  <c r="P194" i="45"/>
  <c r="R193" i="45"/>
  <c r="P193" i="45"/>
  <c r="R192" i="45"/>
  <c r="P192" i="45"/>
  <c r="R191" i="45"/>
  <c r="P191" i="45"/>
  <c r="R190" i="45"/>
  <c r="P190" i="45"/>
  <c r="R189" i="45"/>
  <c r="P189" i="45"/>
  <c r="R188" i="45"/>
  <c r="P188" i="45"/>
  <c r="R187" i="45"/>
  <c r="P187" i="45"/>
  <c r="R186" i="45"/>
  <c r="P186" i="45"/>
  <c r="R185" i="45"/>
  <c r="P185" i="45"/>
  <c r="R184" i="45"/>
  <c r="P184" i="45"/>
  <c r="R183" i="45"/>
  <c r="P183" i="45"/>
  <c r="R182" i="45"/>
  <c r="P182" i="45"/>
  <c r="R181" i="45"/>
  <c r="P181" i="45"/>
  <c r="R180" i="45"/>
  <c r="P180" i="45"/>
  <c r="R179" i="45"/>
  <c r="P179" i="45"/>
  <c r="R178" i="45"/>
  <c r="P178" i="45"/>
  <c r="R177" i="45"/>
  <c r="P177" i="45"/>
  <c r="R176" i="45"/>
  <c r="P176" i="45"/>
  <c r="R175" i="45"/>
  <c r="P175" i="45"/>
  <c r="R174" i="45"/>
  <c r="P174" i="45"/>
  <c r="R173" i="45"/>
  <c r="P173" i="45"/>
  <c r="R172" i="45"/>
  <c r="P172" i="45"/>
  <c r="R171" i="45"/>
  <c r="P171" i="45"/>
  <c r="R170" i="45"/>
  <c r="P170" i="45"/>
  <c r="R169" i="45"/>
  <c r="P169" i="45"/>
  <c r="R168" i="45"/>
  <c r="P168" i="45"/>
  <c r="R167" i="45"/>
  <c r="P167" i="45"/>
  <c r="R166" i="45"/>
  <c r="P166" i="45"/>
  <c r="R165" i="45"/>
  <c r="P165" i="45"/>
  <c r="R164" i="45"/>
  <c r="P164" i="45"/>
  <c r="R163" i="45"/>
  <c r="P163" i="45"/>
  <c r="R162" i="45"/>
  <c r="P162" i="45"/>
  <c r="R161" i="45"/>
  <c r="P161" i="45"/>
  <c r="R160" i="45"/>
  <c r="P160" i="45"/>
  <c r="R159" i="45"/>
  <c r="P159" i="45"/>
  <c r="R158" i="45"/>
  <c r="P158" i="45"/>
  <c r="R157" i="45"/>
  <c r="P157" i="45"/>
  <c r="R156" i="45"/>
  <c r="P156" i="45"/>
  <c r="R155" i="45"/>
  <c r="P155" i="45"/>
  <c r="R154" i="45"/>
  <c r="P154" i="45"/>
  <c r="R153" i="45"/>
  <c r="P153" i="45"/>
  <c r="R152" i="45"/>
  <c r="P152" i="45"/>
  <c r="R151" i="45"/>
  <c r="P151" i="45"/>
  <c r="R150" i="45"/>
  <c r="P150" i="45"/>
  <c r="R149" i="45"/>
  <c r="P149" i="45"/>
  <c r="R148" i="45"/>
  <c r="P148" i="45"/>
  <c r="R147" i="45"/>
  <c r="P147" i="45"/>
  <c r="R146" i="45"/>
  <c r="P146" i="45"/>
  <c r="R145" i="45"/>
  <c r="P145" i="45"/>
  <c r="R144" i="45"/>
  <c r="P144" i="45"/>
  <c r="R143" i="45"/>
  <c r="P143" i="45"/>
  <c r="R142" i="45"/>
  <c r="P142" i="45"/>
  <c r="R141" i="45"/>
  <c r="P141" i="45"/>
  <c r="R140" i="45"/>
  <c r="P140" i="45"/>
  <c r="R139" i="45"/>
  <c r="P139" i="45"/>
  <c r="R138" i="45"/>
  <c r="P138" i="45"/>
  <c r="R137" i="45"/>
  <c r="P137" i="45"/>
  <c r="R136" i="45"/>
  <c r="P136" i="45"/>
  <c r="R135" i="45"/>
  <c r="P135" i="45"/>
  <c r="R134" i="45"/>
  <c r="P134" i="45"/>
  <c r="R133" i="45"/>
  <c r="P133" i="45"/>
  <c r="R132" i="45"/>
  <c r="P132" i="45"/>
  <c r="R131" i="45"/>
  <c r="P131" i="45"/>
  <c r="R130" i="45"/>
  <c r="P130" i="45"/>
  <c r="R129" i="45"/>
  <c r="P129" i="45"/>
  <c r="R128" i="45"/>
  <c r="P128" i="45"/>
  <c r="R127" i="45"/>
  <c r="P127" i="45"/>
  <c r="R126" i="45"/>
  <c r="P126" i="45"/>
  <c r="R125" i="45"/>
  <c r="P125" i="45"/>
  <c r="R124" i="45"/>
  <c r="P124" i="45"/>
  <c r="R123" i="45"/>
  <c r="P123" i="45"/>
  <c r="R122" i="45"/>
  <c r="P122" i="45"/>
  <c r="R121" i="45"/>
  <c r="P121" i="45"/>
  <c r="R120" i="45"/>
  <c r="P120" i="45"/>
  <c r="R119" i="45"/>
  <c r="P119" i="45"/>
  <c r="R118" i="45"/>
  <c r="P118" i="45"/>
  <c r="R117" i="45"/>
  <c r="P117" i="45"/>
  <c r="R116" i="45"/>
  <c r="P116" i="45"/>
  <c r="R115" i="45"/>
  <c r="P115" i="45"/>
  <c r="R114" i="45"/>
  <c r="P114" i="45"/>
  <c r="R113" i="45"/>
  <c r="P113" i="45"/>
  <c r="R112" i="45"/>
  <c r="P112" i="45"/>
  <c r="R111" i="45"/>
  <c r="P111" i="45"/>
  <c r="R110" i="45"/>
  <c r="P110" i="45"/>
  <c r="R109" i="45"/>
  <c r="P109" i="45"/>
  <c r="R108" i="45"/>
  <c r="P108" i="45"/>
  <c r="R107" i="45"/>
  <c r="P107" i="45"/>
  <c r="R106" i="45"/>
  <c r="P106" i="45"/>
  <c r="R105" i="45"/>
  <c r="P105" i="45"/>
  <c r="R104" i="45"/>
  <c r="P104" i="45"/>
  <c r="R103" i="45"/>
  <c r="P103" i="45"/>
  <c r="R102" i="45"/>
  <c r="P102" i="45"/>
  <c r="R101" i="45"/>
  <c r="P101" i="45"/>
  <c r="R100" i="45"/>
  <c r="P100" i="45"/>
  <c r="R99" i="45"/>
  <c r="P99" i="45"/>
  <c r="R98" i="45"/>
  <c r="P98" i="45"/>
  <c r="R97" i="45"/>
  <c r="P97" i="45"/>
  <c r="R96" i="45"/>
  <c r="P96" i="45"/>
  <c r="R95" i="45"/>
  <c r="P95" i="45"/>
  <c r="R94" i="45"/>
  <c r="P94" i="45"/>
  <c r="R93" i="45"/>
  <c r="P93" i="45"/>
  <c r="R92" i="45"/>
  <c r="P92" i="45"/>
  <c r="R91" i="45"/>
  <c r="P91" i="45"/>
  <c r="R90" i="45"/>
  <c r="P90" i="45"/>
  <c r="R89" i="45"/>
  <c r="P89" i="45"/>
  <c r="R88" i="45"/>
  <c r="P88" i="45"/>
  <c r="R87" i="45"/>
  <c r="P87" i="45"/>
  <c r="R86" i="45"/>
  <c r="P86" i="45"/>
  <c r="R85" i="45"/>
  <c r="P85" i="45"/>
  <c r="R84" i="45"/>
  <c r="P84" i="45"/>
  <c r="R83" i="45"/>
  <c r="P83" i="45"/>
  <c r="R82" i="45"/>
  <c r="P82" i="45"/>
  <c r="R81" i="45"/>
  <c r="P81" i="45"/>
  <c r="R80" i="45"/>
  <c r="P80" i="45"/>
  <c r="R79" i="45"/>
  <c r="P79" i="45"/>
  <c r="R78" i="45"/>
  <c r="P78" i="45"/>
  <c r="R77" i="45"/>
  <c r="P77" i="45"/>
  <c r="R76" i="45"/>
  <c r="P76" i="45"/>
  <c r="R75" i="45"/>
  <c r="P75" i="45"/>
  <c r="R74" i="45"/>
  <c r="P74" i="45"/>
  <c r="R73" i="45"/>
  <c r="P73" i="45"/>
  <c r="R72" i="45"/>
  <c r="P72" i="45"/>
  <c r="R71" i="45"/>
  <c r="P71" i="45"/>
  <c r="R70" i="45"/>
  <c r="P70" i="45"/>
  <c r="R69" i="45"/>
  <c r="P69" i="45"/>
  <c r="R68" i="45"/>
  <c r="P68" i="45"/>
  <c r="R67" i="45"/>
  <c r="P67" i="45"/>
  <c r="R66" i="45"/>
  <c r="P66" i="45"/>
  <c r="R65" i="45"/>
  <c r="P65" i="45"/>
  <c r="R64" i="45"/>
  <c r="P64" i="45"/>
  <c r="R63" i="45"/>
  <c r="P63" i="45"/>
  <c r="R62" i="45"/>
  <c r="P62" i="45"/>
  <c r="R61" i="45"/>
  <c r="P61" i="45"/>
  <c r="R60" i="45"/>
  <c r="P60" i="45"/>
  <c r="R59" i="45"/>
  <c r="P59" i="45"/>
  <c r="R58" i="45"/>
  <c r="P58" i="45"/>
  <c r="R57" i="45"/>
  <c r="P57" i="45"/>
  <c r="R56" i="45"/>
  <c r="P56" i="45"/>
  <c r="R55" i="45"/>
  <c r="P55" i="45"/>
  <c r="R54" i="45"/>
  <c r="P54" i="45"/>
  <c r="R53" i="45"/>
  <c r="P53" i="45"/>
  <c r="R52" i="45"/>
  <c r="P52" i="45"/>
  <c r="R51" i="45"/>
  <c r="P51" i="45"/>
  <c r="R50" i="45"/>
  <c r="P50" i="45"/>
  <c r="R49" i="45"/>
  <c r="P49" i="45"/>
  <c r="R48" i="45"/>
  <c r="P48" i="45"/>
  <c r="R47" i="45"/>
  <c r="P47" i="45"/>
  <c r="R46" i="45"/>
  <c r="P46" i="45"/>
  <c r="R45" i="45"/>
  <c r="P45" i="45"/>
  <c r="R44" i="45"/>
  <c r="P44" i="45"/>
  <c r="R43" i="45"/>
  <c r="P43" i="45"/>
  <c r="R42" i="45"/>
  <c r="P42" i="45"/>
  <c r="R41" i="45"/>
  <c r="P41" i="45"/>
  <c r="R40" i="45"/>
  <c r="P40" i="45"/>
  <c r="R39" i="45"/>
  <c r="P39" i="45"/>
  <c r="R38" i="45"/>
  <c r="P38" i="45"/>
  <c r="R37" i="45"/>
  <c r="P37" i="45"/>
  <c r="R36" i="45"/>
  <c r="P36" i="45"/>
  <c r="R35" i="45"/>
  <c r="P35" i="45"/>
  <c r="R34" i="45"/>
  <c r="P34" i="45"/>
  <c r="R33" i="45"/>
  <c r="P33" i="45"/>
  <c r="R32" i="45"/>
  <c r="P32" i="45"/>
  <c r="R31" i="45"/>
  <c r="P31" i="45"/>
  <c r="R30" i="45"/>
  <c r="P30" i="45"/>
  <c r="R29" i="45"/>
  <c r="P29" i="45"/>
  <c r="R28" i="45"/>
  <c r="P28" i="45"/>
  <c r="R27" i="45"/>
  <c r="P27" i="45"/>
  <c r="R26" i="45"/>
  <c r="P26" i="45"/>
  <c r="R25" i="45"/>
  <c r="P25" i="45"/>
  <c r="R24" i="45"/>
  <c r="P24" i="45"/>
  <c r="R23" i="45"/>
  <c r="P23" i="45"/>
  <c r="R22" i="45"/>
  <c r="P22" i="45"/>
  <c r="R21" i="45"/>
  <c r="P21" i="45"/>
  <c r="R20" i="45"/>
  <c r="P20" i="45"/>
  <c r="R19" i="45"/>
  <c r="P19" i="45"/>
  <c r="R18" i="45"/>
  <c r="P18" i="45"/>
  <c r="R17" i="45"/>
  <c r="P17" i="45"/>
  <c r="R16" i="45"/>
  <c r="P16" i="45"/>
  <c r="R15" i="45"/>
  <c r="P15" i="45"/>
  <c r="R513" i="44"/>
  <c r="P513" i="44"/>
  <c r="R512" i="44"/>
  <c r="P512" i="44"/>
  <c r="R511" i="44"/>
  <c r="P511" i="44"/>
  <c r="R510" i="44"/>
  <c r="P510" i="44"/>
  <c r="R509" i="44"/>
  <c r="P509" i="44"/>
  <c r="R508" i="44"/>
  <c r="P508" i="44"/>
  <c r="R507" i="44"/>
  <c r="P507" i="44"/>
  <c r="R506" i="44"/>
  <c r="P506" i="44"/>
  <c r="R505" i="44"/>
  <c r="P505" i="44"/>
  <c r="R504" i="44"/>
  <c r="P504" i="44"/>
  <c r="R503" i="44"/>
  <c r="P503" i="44"/>
  <c r="R502" i="44"/>
  <c r="P502" i="44"/>
  <c r="R501" i="44"/>
  <c r="P501" i="44"/>
  <c r="R500" i="44"/>
  <c r="P500" i="44"/>
  <c r="R499" i="44"/>
  <c r="P499" i="44"/>
  <c r="R498" i="44"/>
  <c r="P498" i="44"/>
  <c r="R497" i="44"/>
  <c r="P497" i="44"/>
  <c r="R496" i="44"/>
  <c r="P496" i="44"/>
  <c r="R495" i="44"/>
  <c r="P495" i="44"/>
  <c r="R494" i="44"/>
  <c r="P494" i="44"/>
  <c r="R493" i="44"/>
  <c r="P493" i="44"/>
  <c r="R492" i="44"/>
  <c r="P492" i="44"/>
  <c r="R491" i="44"/>
  <c r="P491" i="44"/>
  <c r="R490" i="44"/>
  <c r="P490" i="44"/>
  <c r="R489" i="44"/>
  <c r="P489" i="44"/>
  <c r="R488" i="44"/>
  <c r="P488" i="44"/>
  <c r="R487" i="44"/>
  <c r="P487" i="44"/>
  <c r="R486" i="44"/>
  <c r="P486" i="44"/>
  <c r="R485" i="44"/>
  <c r="P485" i="44"/>
  <c r="R484" i="44"/>
  <c r="P484" i="44"/>
  <c r="R483" i="44"/>
  <c r="P483" i="44"/>
  <c r="R482" i="44"/>
  <c r="P482" i="44"/>
  <c r="R481" i="44"/>
  <c r="P481" i="44"/>
  <c r="R480" i="44"/>
  <c r="P480" i="44"/>
  <c r="R479" i="44"/>
  <c r="P479" i="44"/>
  <c r="R478" i="44"/>
  <c r="P478" i="44"/>
  <c r="R477" i="44"/>
  <c r="P477" i="44"/>
  <c r="R476" i="44"/>
  <c r="P476" i="44"/>
  <c r="R475" i="44"/>
  <c r="P475" i="44"/>
  <c r="R474" i="44"/>
  <c r="P474" i="44"/>
  <c r="R473" i="44"/>
  <c r="P473" i="44"/>
  <c r="R472" i="44"/>
  <c r="P472" i="44"/>
  <c r="R471" i="44"/>
  <c r="P471" i="44"/>
  <c r="R470" i="44"/>
  <c r="P470" i="44"/>
  <c r="R469" i="44"/>
  <c r="P469" i="44"/>
  <c r="R468" i="44"/>
  <c r="P468" i="44"/>
  <c r="R467" i="44"/>
  <c r="P467" i="44"/>
  <c r="R466" i="44"/>
  <c r="P466" i="44"/>
  <c r="R465" i="44"/>
  <c r="P465" i="44"/>
  <c r="R464" i="44"/>
  <c r="P464" i="44"/>
  <c r="R463" i="44"/>
  <c r="P463" i="44"/>
  <c r="R462" i="44"/>
  <c r="P462" i="44"/>
  <c r="R461" i="44"/>
  <c r="P461" i="44"/>
  <c r="R460" i="44"/>
  <c r="P460" i="44"/>
  <c r="R459" i="44"/>
  <c r="P459" i="44"/>
  <c r="R458" i="44"/>
  <c r="P458" i="44"/>
  <c r="R457" i="44"/>
  <c r="P457" i="44"/>
  <c r="R456" i="44"/>
  <c r="P456" i="44"/>
  <c r="R455" i="44"/>
  <c r="P455" i="44"/>
  <c r="R454" i="44"/>
  <c r="P454" i="44"/>
  <c r="R453" i="44"/>
  <c r="P453" i="44"/>
  <c r="R452" i="44"/>
  <c r="P452" i="44"/>
  <c r="R451" i="44"/>
  <c r="P451" i="44"/>
  <c r="R450" i="44"/>
  <c r="P450" i="44"/>
  <c r="R449" i="44"/>
  <c r="P449" i="44"/>
  <c r="R448" i="44"/>
  <c r="P448" i="44"/>
  <c r="R447" i="44"/>
  <c r="P447" i="44"/>
  <c r="R446" i="44"/>
  <c r="P446" i="44"/>
  <c r="R445" i="44"/>
  <c r="P445" i="44"/>
  <c r="R444" i="44"/>
  <c r="P444" i="44"/>
  <c r="R443" i="44"/>
  <c r="P443" i="44"/>
  <c r="R442" i="44"/>
  <c r="P442" i="44"/>
  <c r="R441" i="44"/>
  <c r="P441" i="44"/>
  <c r="R440" i="44"/>
  <c r="P440" i="44"/>
  <c r="R439" i="44"/>
  <c r="P439" i="44"/>
  <c r="R438" i="44"/>
  <c r="P438" i="44"/>
  <c r="R437" i="44"/>
  <c r="P437" i="44"/>
  <c r="R436" i="44"/>
  <c r="P436" i="44"/>
  <c r="R435" i="44"/>
  <c r="P435" i="44"/>
  <c r="R434" i="44"/>
  <c r="P434" i="44"/>
  <c r="R433" i="44"/>
  <c r="P433" i="44"/>
  <c r="R432" i="44"/>
  <c r="P432" i="44"/>
  <c r="R431" i="44"/>
  <c r="P431" i="44"/>
  <c r="R430" i="44"/>
  <c r="P430" i="44"/>
  <c r="R429" i="44"/>
  <c r="P429" i="44"/>
  <c r="R428" i="44"/>
  <c r="P428" i="44"/>
  <c r="R427" i="44"/>
  <c r="P427" i="44"/>
  <c r="R426" i="44"/>
  <c r="P426" i="44"/>
  <c r="R425" i="44"/>
  <c r="P425" i="44"/>
  <c r="R424" i="44"/>
  <c r="P424" i="44"/>
  <c r="R423" i="44"/>
  <c r="P423" i="44"/>
  <c r="R422" i="44"/>
  <c r="P422" i="44"/>
  <c r="R421" i="44"/>
  <c r="P421" i="44"/>
  <c r="R420" i="44"/>
  <c r="P420" i="44"/>
  <c r="R419" i="44"/>
  <c r="P419" i="44"/>
  <c r="R418" i="44"/>
  <c r="P418" i="44"/>
  <c r="R417" i="44"/>
  <c r="P417" i="44"/>
  <c r="R416" i="44"/>
  <c r="P416" i="44"/>
  <c r="R415" i="44"/>
  <c r="P415" i="44"/>
  <c r="R414" i="44"/>
  <c r="P414" i="44"/>
  <c r="R413" i="44"/>
  <c r="P413" i="44"/>
  <c r="R412" i="44"/>
  <c r="P412" i="44"/>
  <c r="R411" i="44"/>
  <c r="P411" i="44"/>
  <c r="R410" i="44"/>
  <c r="P410" i="44"/>
  <c r="R409" i="44"/>
  <c r="P409" i="44"/>
  <c r="R408" i="44"/>
  <c r="P408" i="44"/>
  <c r="R407" i="44"/>
  <c r="P407" i="44"/>
  <c r="R406" i="44"/>
  <c r="P406" i="44"/>
  <c r="R405" i="44"/>
  <c r="P405" i="44"/>
  <c r="R404" i="44"/>
  <c r="P404" i="44"/>
  <c r="R403" i="44"/>
  <c r="P403" i="44"/>
  <c r="R402" i="44"/>
  <c r="P402" i="44"/>
  <c r="R401" i="44"/>
  <c r="P401" i="44"/>
  <c r="R400" i="44"/>
  <c r="P400" i="44"/>
  <c r="R399" i="44"/>
  <c r="P399" i="44"/>
  <c r="R398" i="44"/>
  <c r="P398" i="44"/>
  <c r="R397" i="44"/>
  <c r="P397" i="44"/>
  <c r="R396" i="44"/>
  <c r="P396" i="44"/>
  <c r="R395" i="44"/>
  <c r="P395" i="44"/>
  <c r="R394" i="44"/>
  <c r="P394" i="44"/>
  <c r="R393" i="44"/>
  <c r="P393" i="44"/>
  <c r="R392" i="44"/>
  <c r="P392" i="44"/>
  <c r="R391" i="44"/>
  <c r="P391" i="44"/>
  <c r="R390" i="44"/>
  <c r="P390" i="44"/>
  <c r="R389" i="44"/>
  <c r="P389" i="44"/>
  <c r="R388" i="44"/>
  <c r="P388" i="44"/>
  <c r="R387" i="44"/>
  <c r="P387" i="44"/>
  <c r="R386" i="44"/>
  <c r="P386" i="44"/>
  <c r="R385" i="44"/>
  <c r="P385" i="44"/>
  <c r="R384" i="44"/>
  <c r="P384" i="44"/>
  <c r="R383" i="44"/>
  <c r="P383" i="44"/>
  <c r="R382" i="44"/>
  <c r="P382" i="44"/>
  <c r="R381" i="44"/>
  <c r="P381" i="44"/>
  <c r="R380" i="44"/>
  <c r="P380" i="44"/>
  <c r="R379" i="44"/>
  <c r="P379" i="44"/>
  <c r="R378" i="44"/>
  <c r="P378" i="44"/>
  <c r="R377" i="44"/>
  <c r="P377" i="44"/>
  <c r="R376" i="44"/>
  <c r="P376" i="44"/>
  <c r="R375" i="44"/>
  <c r="P375" i="44"/>
  <c r="R374" i="44"/>
  <c r="P374" i="44"/>
  <c r="R373" i="44"/>
  <c r="P373" i="44"/>
  <c r="R372" i="44"/>
  <c r="P372" i="44"/>
  <c r="R371" i="44"/>
  <c r="P371" i="44"/>
  <c r="R370" i="44"/>
  <c r="P370" i="44"/>
  <c r="R369" i="44"/>
  <c r="P369" i="44"/>
  <c r="R368" i="44"/>
  <c r="P368" i="44"/>
  <c r="R367" i="44"/>
  <c r="P367" i="44"/>
  <c r="R366" i="44"/>
  <c r="P366" i="44"/>
  <c r="R365" i="44"/>
  <c r="P365" i="44"/>
  <c r="R364" i="44"/>
  <c r="P364" i="44"/>
  <c r="R363" i="44"/>
  <c r="P363" i="44"/>
  <c r="R362" i="44"/>
  <c r="P362" i="44"/>
  <c r="R361" i="44"/>
  <c r="P361" i="44"/>
  <c r="R360" i="44"/>
  <c r="P360" i="44"/>
  <c r="R359" i="44"/>
  <c r="P359" i="44"/>
  <c r="R358" i="44"/>
  <c r="P358" i="44"/>
  <c r="R357" i="44"/>
  <c r="P357" i="44"/>
  <c r="R356" i="44"/>
  <c r="P356" i="44"/>
  <c r="R355" i="44"/>
  <c r="P355" i="44"/>
  <c r="R354" i="44"/>
  <c r="P354" i="44"/>
  <c r="R353" i="44"/>
  <c r="P353" i="44"/>
  <c r="R352" i="44"/>
  <c r="P352" i="44"/>
  <c r="R351" i="44"/>
  <c r="P351" i="44"/>
  <c r="R350" i="44"/>
  <c r="P350" i="44"/>
  <c r="R349" i="44"/>
  <c r="P349" i="44"/>
  <c r="R348" i="44"/>
  <c r="P348" i="44"/>
  <c r="R347" i="44"/>
  <c r="P347" i="44"/>
  <c r="R346" i="44"/>
  <c r="P346" i="44"/>
  <c r="R345" i="44"/>
  <c r="P345" i="44"/>
  <c r="R344" i="44"/>
  <c r="P344" i="44"/>
  <c r="R343" i="44"/>
  <c r="P343" i="44"/>
  <c r="R342" i="44"/>
  <c r="P342" i="44"/>
  <c r="R341" i="44"/>
  <c r="P341" i="44"/>
  <c r="R340" i="44"/>
  <c r="P340" i="44"/>
  <c r="R339" i="44"/>
  <c r="P339" i="44"/>
  <c r="R338" i="44"/>
  <c r="P338" i="44"/>
  <c r="R337" i="44"/>
  <c r="P337" i="44"/>
  <c r="R336" i="44"/>
  <c r="P336" i="44"/>
  <c r="R335" i="44"/>
  <c r="P335" i="44"/>
  <c r="R334" i="44"/>
  <c r="P334" i="44"/>
  <c r="R333" i="44"/>
  <c r="P333" i="44"/>
  <c r="R332" i="44"/>
  <c r="P332" i="44"/>
  <c r="R331" i="44"/>
  <c r="P331" i="44"/>
  <c r="R330" i="44"/>
  <c r="P330" i="44"/>
  <c r="R329" i="44"/>
  <c r="P329" i="44"/>
  <c r="R328" i="44"/>
  <c r="P328" i="44"/>
  <c r="R327" i="44"/>
  <c r="P327" i="44"/>
  <c r="R326" i="44"/>
  <c r="P326" i="44"/>
  <c r="R325" i="44"/>
  <c r="P325" i="44"/>
  <c r="R324" i="44"/>
  <c r="P324" i="44"/>
  <c r="R323" i="44"/>
  <c r="P323" i="44"/>
  <c r="R322" i="44"/>
  <c r="P322" i="44"/>
  <c r="R321" i="44"/>
  <c r="P321" i="44"/>
  <c r="R320" i="44"/>
  <c r="P320" i="44"/>
  <c r="R319" i="44"/>
  <c r="P319" i="44"/>
  <c r="R318" i="44"/>
  <c r="P318" i="44"/>
  <c r="R317" i="44"/>
  <c r="P317" i="44"/>
  <c r="R316" i="44"/>
  <c r="P316" i="44"/>
  <c r="R315" i="44"/>
  <c r="P315" i="44"/>
  <c r="R314" i="44"/>
  <c r="P314" i="44"/>
  <c r="R313" i="44"/>
  <c r="P313" i="44"/>
  <c r="R312" i="44"/>
  <c r="P312" i="44"/>
  <c r="R311" i="44"/>
  <c r="P311" i="44"/>
  <c r="R310" i="44"/>
  <c r="P310" i="44"/>
  <c r="R309" i="44"/>
  <c r="P309" i="44"/>
  <c r="R308" i="44"/>
  <c r="P308" i="44"/>
  <c r="R307" i="44"/>
  <c r="P307" i="44"/>
  <c r="R306" i="44"/>
  <c r="P306" i="44"/>
  <c r="R305" i="44"/>
  <c r="P305" i="44"/>
  <c r="R304" i="44"/>
  <c r="P304" i="44"/>
  <c r="R303" i="44"/>
  <c r="P303" i="44"/>
  <c r="R302" i="44"/>
  <c r="P302" i="44"/>
  <c r="R301" i="44"/>
  <c r="P301" i="44"/>
  <c r="R300" i="44"/>
  <c r="P300" i="44"/>
  <c r="R299" i="44"/>
  <c r="P299" i="44"/>
  <c r="R298" i="44"/>
  <c r="P298" i="44"/>
  <c r="R297" i="44"/>
  <c r="P297" i="44"/>
  <c r="R296" i="44"/>
  <c r="P296" i="44"/>
  <c r="R295" i="44"/>
  <c r="P295" i="44"/>
  <c r="R294" i="44"/>
  <c r="P294" i="44"/>
  <c r="R293" i="44"/>
  <c r="P293" i="44"/>
  <c r="R292" i="44"/>
  <c r="P292" i="44"/>
  <c r="R291" i="44"/>
  <c r="P291" i="44"/>
  <c r="R290" i="44"/>
  <c r="P290" i="44"/>
  <c r="R289" i="44"/>
  <c r="P289" i="44"/>
  <c r="R288" i="44"/>
  <c r="P288" i="44"/>
  <c r="R287" i="44"/>
  <c r="P287" i="44"/>
  <c r="R286" i="44"/>
  <c r="P286" i="44"/>
  <c r="R285" i="44"/>
  <c r="P285" i="44"/>
  <c r="R284" i="44"/>
  <c r="P284" i="44"/>
  <c r="R283" i="44"/>
  <c r="P283" i="44"/>
  <c r="R282" i="44"/>
  <c r="P282" i="44"/>
  <c r="R281" i="44"/>
  <c r="P281" i="44"/>
  <c r="R280" i="44"/>
  <c r="P280" i="44"/>
  <c r="R279" i="44"/>
  <c r="P279" i="44"/>
  <c r="R278" i="44"/>
  <c r="P278" i="44"/>
  <c r="R277" i="44"/>
  <c r="P277" i="44"/>
  <c r="R276" i="44"/>
  <c r="P276" i="44"/>
  <c r="R275" i="44"/>
  <c r="P275" i="44"/>
  <c r="R274" i="44"/>
  <c r="P274" i="44"/>
  <c r="R273" i="44"/>
  <c r="P273" i="44"/>
  <c r="R272" i="44"/>
  <c r="P272" i="44"/>
  <c r="R271" i="44"/>
  <c r="P271" i="44"/>
  <c r="R270" i="44"/>
  <c r="P270" i="44"/>
  <c r="R269" i="44"/>
  <c r="P269" i="44"/>
  <c r="R268" i="44"/>
  <c r="P268" i="44"/>
  <c r="R267" i="44"/>
  <c r="P267" i="44"/>
  <c r="R266" i="44"/>
  <c r="P266" i="44"/>
  <c r="R265" i="44"/>
  <c r="P265" i="44"/>
  <c r="R264" i="44"/>
  <c r="P264" i="44"/>
  <c r="R263" i="44"/>
  <c r="P263" i="44"/>
  <c r="R262" i="44"/>
  <c r="P262" i="44"/>
  <c r="R261" i="44"/>
  <c r="P261" i="44"/>
  <c r="R260" i="44"/>
  <c r="P260" i="44"/>
  <c r="R259" i="44"/>
  <c r="P259" i="44"/>
  <c r="R258" i="44"/>
  <c r="P258" i="44"/>
  <c r="R257" i="44"/>
  <c r="P257" i="44"/>
  <c r="R256" i="44"/>
  <c r="P256" i="44"/>
  <c r="R255" i="44"/>
  <c r="P255" i="44"/>
  <c r="R254" i="44"/>
  <c r="P254" i="44"/>
  <c r="R253" i="44"/>
  <c r="P253" i="44"/>
  <c r="R252" i="44"/>
  <c r="P252" i="44"/>
  <c r="R251" i="44"/>
  <c r="P251" i="44"/>
  <c r="R250" i="44"/>
  <c r="P250" i="44"/>
  <c r="R249" i="44"/>
  <c r="P249" i="44"/>
  <c r="R248" i="44"/>
  <c r="P248" i="44"/>
  <c r="R247" i="44"/>
  <c r="P247" i="44"/>
  <c r="R246" i="44"/>
  <c r="P246" i="44"/>
  <c r="R245" i="44"/>
  <c r="P245" i="44"/>
  <c r="R244" i="44"/>
  <c r="P244" i="44"/>
  <c r="R243" i="44"/>
  <c r="P243" i="44"/>
  <c r="R242" i="44"/>
  <c r="P242" i="44"/>
  <c r="R241" i="44"/>
  <c r="P241" i="44"/>
  <c r="R240" i="44"/>
  <c r="P240" i="44"/>
  <c r="R239" i="44"/>
  <c r="P239" i="44"/>
  <c r="R238" i="44"/>
  <c r="P238" i="44"/>
  <c r="R237" i="44"/>
  <c r="P237" i="44"/>
  <c r="R236" i="44"/>
  <c r="P236" i="44"/>
  <c r="R235" i="44"/>
  <c r="P235" i="44"/>
  <c r="R234" i="44"/>
  <c r="P234" i="44"/>
  <c r="R233" i="44"/>
  <c r="P233" i="44"/>
  <c r="R232" i="44"/>
  <c r="P232" i="44"/>
  <c r="R231" i="44"/>
  <c r="P231" i="44"/>
  <c r="R230" i="44"/>
  <c r="P230" i="44"/>
  <c r="R229" i="44"/>
  <c r="P229" i="44"/>
  <c r="R228" i="44"/>
  <c r="P228" i="44"/>
  <c r="R227" i="44"/>
  <c r="P227" i="44"/>
  <c r="R226" i="44"/>
  <c r="P226" i="44"/>
  <c r="R225" i="44"/>
  <c r="P225" i="44"/>
  <c r="R224" i="44"/>
  <c r="P224" i="44"/>
  <c r="R223" i="44"/>
  <c r="P223" i="44"/>
  <c r="R222" i="44"/>
  <c r="P222" i="44"/>
  <c r="R221" i="44"/>
  <c r="P221" i="44"/>
  <c r="R220" i="44"/>
  <c r="P220" i="44"/>
  <c r="R219" i="44"/>
  <c r="P219" i="44"/>
  <c r="R218" i="44"/>
  <c r="P218" i="44"/>
  <c r="R217" i="44"/>
  <c r="P217" i="44"/>
  <c r="R216" i="44"/>
  <c r="P216" i="44"/>
  <c r="R215" i="44"/>
  <c r="P215" i="44"/>
  <c r="R214" i="44"/>
  <c r="P214" i="44"/>
  <c r="R213" i="44"/>
  <c r="P213" i="44"/>
  <c r="R212" i="44"/>
  <c r="P212" i="44"/>
  <c r="R211" i="44"/>
  <c r="P211" i="44"/>
  <c r="R210" i="44"/>
  <c r="P210" i="44"/>
  <c r="R209" i="44"/>
  <c r="P209" i="44"/>
  <c r="R208" i="44"/>
  <c r="P208" i="44"/>
  <c r="R207" i="44"/>
  <c r="P207" i="44"/>
  <c r="R206" i="44"/>
  <c r="P206" i="44"/>
  <c r="R205" i="44"/>
  <c r="P205" i="44"/>
  <c r="R204" i="44"/>
  <c r="P204" i="44"/>
  <c r="R203" i="44"/>
  <c r="P203" i="44"/>
  <c r="R202" i="44"/>
  <c r="P202" i="44"/>
  <c r="R201" i="44"/>
  <c r="P201" i="44"/>
  <c r="R200" i="44"/>
  <c r="P200" i="44"/>
  <c r="R199" i="44"/>
  <c r="P199" i="44"/>
  <c r="R198" i="44"/>
  <c r="P198" i="44"/>
  <c r="R197" i="44"/>
  <c r="P197" i="44"/>
  <c r="R196" i="44"/>
  <c r="P196" i="44"/>
  <c r="R195" i="44"/>
  <c r="P195" i="44"/>
  <c r="R194" i="44"/>
  <c r="P194" i="44"/>
  <c r="R193" i="44"/>
  <c r="P193" i="44"/>
  <c r="R192" i="44"/>
  <c r="P192" i="44"/>
  <c r="R191" i="44"/>
  <c r="P191" i="44"/>
  <c r="R190" i="44"/>
  <c r="P190" i="44"/>
  <c r="R189" i="44"/>
  <c r="P189" i="44"/>
  <c r="R188" i="44"/>
  <c r="P188" i="44"/>
  <c r="R187" i="44"/>
  <c r="P187" i="44"/>
  <c r="R186" i="44"/>
  <c r="P186" i="44"/>
  <c r="R185" i="44"/>
  <c r="P185" i="44"/>
  <c r="R184" i="44"/>
  <c r="P184" i="44"/>
  <c r="R183" i="44"/>
  <c r="P183" i="44"/>
  <c r="R182" i="44"/>
  <c r="P182" i="44"/>
  <c r="R181" i="44"/>
  <c r="P181" i="44"/>
  <c r="R180" i="44"/>
  <c r="P180" i="44"/>
  <c r="R179" i="44"/>
  <c r="P179" i="44"/>
  <c r="R178" i="44"/>
  <c r="P178" i="44"/>
  <c r="R177" i="44"/>
  <c r="P177" i="44"/>
  <c r="R176" i="44"/>
  <c r="P176" i="44"/>
  <c r="R175" i="44"/>
  <c r="P175" i="44"/>
  <c r="R174" i="44"/>
  <c r="P174" i="44"/>
  <c r="R173" i="44"/>
  <c r="P173" i="44"/>
  <c r="R172" i="44"/>
  <c r="P172" i="44"/>
  <c r="R171" i="44"/>
  <c r="P171" i="44"/>
  <c r="R170" i="44"/>
  <c r="P170" i="44"/>
  <c r="R169" i="44"/>
  <c r="P169" i="44"/>
  <c r="R168" i="44"/>
  <c r="P168" i="44"/>
  <c r="R167" i="44"/>
  <c r="P167" i="44"/>
  <c r="R166" i="44"/>
  <c r="P166" i="44"/>
  <c r="R165" i="44"/>
  <c r="P165" i="44"/>
  <c r="R164" i="44"/>
  <c r="P164" i="44"/>
  <c r="R163" i="44"/>
  <c r="P163" i="44"/>
  <c r="R162" i="44"/>
  <c r="P162" i="44"/>
  <c r="R161" i="44"/>
  <c r="P161" i="44"/>
  <c r="R160" i="44"/>
  <c r="P160" i="44"/>
  <c r="R159" i="44"/>
  <c r="P159" i="44"/>
  <c r="R158" i="44"/>
  <c r="P158" i="44"/>
  <c r="R157" i="44"/>
  <c r="P157" i="44"/>
  <c r="R156" i="44"/>
  <c r="P156" i="44"/>
  <c r="R155" i="44"/>
  <c r="P155" i="44"/>
  <c r="R154" i="44"/>
  <c r="P154" i="44"/>
  <c r="R153" i="44"/>
  <c r="P153" i="44"/>
  <c r="R152" i="44"/>
  <c r="P152" i="44"/>
  <c r="R151" i="44"/>
  <c r="P151" i="44"/>
  <c r="R150" i="44"/>
  <c r="P150" i="44"/>
  <c r="R149" i="44"/>
  <c r="P149" i="44"/>
  <c r="R148" i="44"/>
  <c r="P148" i="44"/>
  <c r="R147" i="44"/>
  <c r="P147" i="44"/>
  <c r="R146" i="44"/>
  <c r="P146" i="44"/>
  <c r="R145" i="44"/>
  <c r="P145" i="44"/>
  <c r="R144" i="44"/>
  <c r="P144" i="44"/>
  <c r="R143" i="44"/>
  <c r="P143" i="44"/>
  <c r="R142" i="44"/>
  <c r="P142" i="44"/>
  <c r="R141" i="44"/>
  <c r="P141" i="44"/>
  <c r="R140" i="44"/>
  <c r="P140" i="44"/>
  <c r="R139" i="44"/>
  <c r="P139" i="44"/>
  <c r="R138" i="44"/>
  <c r="P138" i="44"/>
  <c r="R137" i="44"/>
  <c r="P137" i="44"/>
  <c r="R136" i="44"/>
  <c r="P136" i="44"/>
  <c r="R135" i="44"/>
  <c r="P135" i="44"/>
  <c r="R134" i="44"/>
  <c r="P134" i="44"/>
  <c r="R133" i="44"/>
  <c r="P133" i="44"/>
  <c r="R132" i="44"/>
  <c r="P132" i="44"/>
  <c r="R131" i="44"/>
  <c r="P131" i="44"/>
  <c r="R130" i="44"/>
  <c r="P130" i="44"/>
  <c r="R129" i="44"/>
  <c r="P129" i="44"/>
  <c r="R128" i="44"/>
  <c r="P128" i="44"/>
  <c r="R127" i="44"/>
  <c r="P127" i="44"/>
  <c r="R126" i="44"/>
  <c r="P126" i="44"/>
  <c r="R125" i="44"/>
  <c r="P125" i="44"/>
  <c r="R124" i="44"/>
  <c r="P124" i="44"/>
  <c r="R123" i="44"/>
  <c r="P123" i="44"/>
  <c r="R122" i="44"/>
  <c r="P122" i="44"/>
  <c r="R121" i="44"/>
  <c r="P121" i="44"/>
  <c r="R120" i="44"/>
  <c r="P120" i="44"/>
  <c r="R119" i="44"/>
  <c r="P119" i="44"/>
  <c r="R118" i="44"/>
  <c r="P118" i="44"/>
  <c r="R117" i="44"/>
  <c r="P117" i="44"/>
  <c r="R116" i="44"/>
  <c r="P116" i="44"/>
  <c r="R115" i="44"/>
  <c r="P115" i="44"/>
  <c r="R114" i="44"/>
  <c r="P114" i="44"/>
  <c r="R113" i="44"/>
  <c r="P113" i="44"/>
  <c r="R112" i="44"/>
  <c r="P112" i="44"/>
  <c r="R111" i="44"/>
  <c r="P111" i="44"/>
  <c r="R110" i="44"/>
  <c r="P110" i="44"/>
  <c r="R109" i="44"/>
  <c r="P109" i="44"/>
  <c r="R108" i="44"/>
  <c r="P108" i="44"/>
  <c r="R107" i="44"/>
  <c r="P107" i="44"/>
  <c r="R106" i="44"/>
  <c r="P106" i="44"/>
  <c r="R105" i="44"/>
  <c r="P105" i="44"/>
  <c r="R104" i="44"/>
  <c r="P104" i="44"/>
  <c r="R103" i="44"/>
  <c r="P103" i="44"/>
  <c r="R102" i="44"/>
  <c r="P102" i="44"/>
  <c r="R101" i="44"/>
  <c r="P101" i="44"/>
  <c r="R100" i="44"/>
  <c r="P100" i="44"/>
  <c r="R99" i="44"/>
  <c r="P99" i="44"/>
  <c r="R98" i="44"/>
  <c r="P98" i="44"/>
  <c r="R97" i="44"/>
  <c r="P97" i="44"/>
  <c r="R96" i="44"/>
  <c r="P96" i="44"/>
  <c r="R95" i="44"/>
  <c r="P95" i="44"/>
  <c r="R94" i="44"/>
  <c r="P94" i="44"/>
  <c r="R93" i="44"/>
  <c r="P93" i="44"/>
  <c r="R92" i="44"/>
  <c r="P92" i="44"/>
  <c r="R91" i="44"/>
  <c r="P91" i="44"/>
  <c r="R90" i="44"/>
  <c r="P90" i="44"/>
  <c r="R89" i="44"/>
  <c r="P89" i="44"/>
  <c r="R88" i="44"/>
  <c r="P88" i="44"/>
  <c r="R87" i="44"/>
  <c r="P87" i="44"/>
  <c r="R86" i="44"/>
  <c r="P86" i="44"/>
  <c r="R85" i="44"/>
  <c r="P85" i="44"/>
  <c r="R84" i="44"/>
  <c r="P84" i="44"/>
  <c r="R83" i="44"/>
  <c r="P83" i="44"/>
  <c r="R82" i="44"/>
  <c r="P82" i="44"/>
  <c r="R81" i="44"/>
  <c r="P81" i="44"/>
  <c r="R80" i="44"/>
  <c r="P80" i="44"/>
  <c r="R79" i="44"/>
  <c r="P79" i="44"/>
  <c r="R78" i="44"/>
  <c r="P78" i="44"/>
  <c r="R77" i="44"/>
  <c r="P77" i="44"/>
  <c r="R76" i="44"/>
  <c r="P76" i="44"/>
  <c r="R75" i="44"/>
  <c r="P75" i="44"/>
  <c r="R74" i="44"/>
  <c r="P74" i="44"/>
  <c r="R73" i="44"/>
  <c r="P73" i="44"/>
  <c r="R72" i="44"/>
  <c r="P72" i="44"/>
  <c r="R71" i="44"/>
  <c r="P71" i="44"/>
  <c r="R70" i="44"/>
  <c r="P70" i="44"/>
  <c r="R69" i="44"/>
  <c r="P69" i="44"/>
  <c r="R68" i="44"/>
  <c r="P68" i="44"/>
  <c r="R67" i="44"/>
  <c r="P67" i="44"/>
  <c r="R66" i="44"/>
  <c r="P66" i="44"/>
  <c r="R65" i="44"/>
  <c r="P65" i="44"/>
  <c r="R64" i="44"/>
  <c r="P64" i="44"/>
  <c r="R63" i="44"/>
  <c r="P63" i="44"/>
  <c r="R62" i="44"/>
  <c r="P62" i="44"/>
  <c r="R61" i="44"/>
  <c r="P61" i="44"/>
  <c r="R60" i="44"/>
  <c r="P60" i="44"/>
  <c r="R59" i="44"/>
  <c r="P59" i="44"/>
  <c r="R58" i="44"/>
  <c r="P58" i="44"/>
  <c r="R57" i="44"/>
  <c r="P57" i="44"/>
  <c r="R56" i="44"/>
  <c r="P56" i="44"/>
  <c r="R55" i="44"/>
  <c r="P55" i="44"/>
  <c r="R54" i="44"/>
  <c r="P54" i="44"/>
  <c r="R53" i="44"/>
  <c r="P53" i="44"/>
  <c r="R52" i="44"/>
  <c r="P52" i="44"/>
  <c r="R51" i="44"/>
  <c r="P51" i="44"/>
  <c r="R50" i="44"/>
  <c r="P50" i="44"/>
  <c r="R49" i="44"/>
  <c r="P49" i="44"/>
  <c r="R48" i="44"/>
  <c r="P48" i="44"/>
  <c r="R47" i="44"/>
  <c r="P47" i="44"/>
  <c r="R46" i="44"/>
  <c r="P46" i="44"/>
  <c r="R45" i="44"/>
  <c r="P45" i="44"/>
  <c r="R44" i="44"/>
  <c r="P44" i="44"/>
  <c r="R43" i="44"/>
  <c r="P43" i="44"/>
  <c r="R42" i="44"/>
  <c r="P42" i="44"/>
  <c r="R41" i="44"/>
  <c r="P41" i="44"/>
  <c r="R40" i="44"/>
  <c r="P40" i="44"/>
  <c r="R39" i="44"/>
  <c r="P39" i="44"/>
  <c r="R38" i="44"/>
  <c r="P38" i="44"/>
  <c r="R37" i="44"/>
  <c r="P37" i="44"/>
  <c r="R36" i="44"/>
  <c r="P36" i="44"/>
  <c r="R35" i="44"/>
  <c r="P35" i="44"/>
  <c r="R34" i="44"/>
  <c r="P34" i="44"/>
  <c r="R33" i="44"/>
  <c r="P33" i="44"/>
  <c r="R32" i="44"/>
  <c r="P32" i="44"/>
  <c r="R31" i="44"/>
  <c r="P31" i="44"/>
  <c r="R30" i="44"/>
  <c r="P30" i="44"/>
  <c r="R29" i="44"/>
  <c r="P29" i="44"/>
  <c r="R28" i="44"/>
  <c r="P28" i="44"/>
  <c r="R27" i="44"/>
  <c r="P27" i="44"/>
  <c r="R26" i="44"/>
  <c r="P26" i="44"/>
  <c r="R25" i="44"/>
  <c r="P25" i="44"/>
  <c r="R24" i="44"/>
  <c r="P24" i="44"/>
  <c r="R23" i="44"/>
  <c r="P23" i="44"/>
  <c r="R22" i="44"/>
  <c r="P22" i="44"/>
  <c r="R21" i="44"/>
  <c r="P21" i="44"/>
  <c r="R20" i="44"/>
  <c r="P20" i="44"/>
  <c r="R19" i="44"/>
  <c r="P19" i="44"/>
  <c r="R18" i="44"/>
  <c r="P18" i="44"/>
  <c r="R17" i="44"/>
  <c r="P17" i="44"/>
  <c r="R16" i="44"/>
  <c r="P16" i="44"/>
  <c r="R15" i="44"/>
  <c r="P15" i="44"/>
  <c r="R513" i="43"/>
  <c r="P513" i="43"/>
  <c r="R512" i="43"/>
  <c r="P512" i="43"/>
  <c r="R511" i="43"/>
  <c r="P511" i="43"/>
  <c r="R510" i="43"/>
  <c r="P510" i="43"/>
  <c r="R509" i="43"/>
  <c r="P509" i="43"/>
  <c r="R508" i="43"/>
  <c r="P508" i="43"/>
  <c r="R507" i="43"/>
  <c r="P507" i="43"/>
  <c r="R506" i="43"/>
  <c r="P506" i="43"/>
  <c r="R505" i="43"/>
  <c r="P505" i="43"/>
  <c r="R504" i="43"/>
  <c r="P504" i="43"/>
  <c r="R503" i="43"/>
  <c r="P503" i="43"/>
  <c r="R502" i="43"/>
  <c r="P502" i="43"/>
  <c r="R501" i="43"/>
  <c r="P501" i="43"/>
  <c r="R500" i="43"/>
  <c r="P500" i="43"/>
  <c r="R499" i="43"/>
  <c r="P499" i="43"/>
  <c r="R498" i="43"/>
  <c r="P498" i="43"/>
  <c r="R497" i="43"/>
  <c r="P497" i="43"/>
  <c r="R496" i="43"/>
  <c r="P496" i="43"/>
  <c r="R495" i="43"/>
  <c r="P495" i="43"/>
  <c r="R494" i="43"/>
  <c r="P494" i="43"/>
  <c r="R493" i="43"/>
  <c r="P493" i="43"/>
  <c r="R492" i="43"/>
  <c r="P492" i="43"/>
  <c r="R491" i="43"/>
  <c r="P491" i="43"/>
  <c r="R490" i="43"/>
  <c r="P490" i="43"/>
  <c r="R489" i="43"/>
  <c r="P489" i="43"/>
  <c r="R488" i="43"/>
  <c r="P488" i="43"/>
  <c r="R487" i="43"/>
  <c r="P487" i="43"/>
  <c r="R486" i="43"/>
  <c r="P486" i="43"/>
  <c r="R485" i="43"/>
  <c r="P485" i="43"/>
  <c r="R484" i="43"/>
  <c r="P484" i="43"/>
  <c r="R483" i="43"/>
  <c r="P483" i="43"/>
  <c r="R482" i="43"/>
  <c r="P482" i="43"/>
  <c r="R481" i="43"/>
  <c r="P481" i="43"/>
  <c r="R480" i="43"/>
  <c r="P480" i="43"/>
  <c r="R479" i="43"/>
  <c r="P479" i="43"/>
  <c r="R478" i="43"/>
  <c r="P478" i="43"/>
  <c r="R477" i="43"/>
  <c r="P477" i="43"/>
  <c r="R476" i="43"/>
  <c r="P476" i="43"/>
  <c r="R475" i="43"/>
  <c r="P475" i="43"/>
  <c r="R474" i="43"/>
  <c r="P474" i="43"/>
  <c r="R473" i="43"/>
  <c r="P473" i="43"/>
  <c r="R472" i="43"/>
  <c r="P472" i="43"/>
  <c r="R471" i="43"/>
  <c r="P471" i="43"/>
  <c r="R470" i="43"/>
  <c r="P470" i="43"/>
  <c r="R469" i="43"/>
  <c r="P469" i="43"/>
  <c r="R468" i="43"/>
  <c r="P468" i="43"/>
  <c r="R467" i="43"/>
  <c r="P467" i="43"/>
  <c r="R466" i="43"/>
  <c r="P466" i="43"/>
  <c r="R465" i="43"/>
  <c r="P465" i="43"/>
  <c r="R464" i="43"/>
  <c r="P464" i="43"/>
  <c r="R463" i="43"/>
  <c r="P463" i="43"/>
  <c r="R462" i="43"/>
  <c r="P462" i="43"/>
  <c r="R461" i="43"/>
  <c r="P461" i="43"/>
  <c r="R460" i="43"/>
  <c r="P460" i="43"/>
  <c r="R459" i="43"/>
  <c r="P459" i="43"/>
  <c r="R458" i="43"/>
  <c r="P458" i="43"/>
  <c r="R457" i="43"/>
  <c r="P457" i="43"/>
  <c r="R456" i="43"/>
  <c r="P456" i="43"/>
  <c r="R455" i="43"/>
  <c r="P455" i="43"/>
  <c r="R454" i="43"/>
  <c r="P454" i="43"/>
  <c r="R453" i="43"/>
  <c r="P453" i="43"/>
  <c r="R452" i="43"/>
  <c r="P452" i="43"/>
  <c r="R451" i="43"/>
  <c r="P451" i="43"/>
  <c r="R450" i="43"/>
  <c r="P450" i="43"/>
  <c r="R449" i="43"/>
  <c r="P449" i="43"/>
  <c r="R448" i="43"/>
  <c r="P448" i="43"/>
  <c r="R447" i="43"/>
  <c r="P447" i="43"/>
  <c r="R446" i="43"/>
  <c r="P446" i="43"/>
  <c r="R445" i="43"/>
  <c r="P445" i="43"/>
  <c r="R444" i="43"/>
  <c r="P444" i="43"/>
  <c r="R443" i="43"/>
  <c r="P443" i="43"/>
  <c r="R442" i="43"/>
  <c r="P442" i="43"/>
  <c r="R441" i="43"/>
  <c r="P441" i="43"/>
  <c r="R440" i="43"/>
  <c r="P440" i="43"/>
  <c r="R439" i="43"/>
  <c r="P439" i="43"/>
  <c r="R438" i="43"/>
  <c r="P438" i="43"/>
  <c r="R437" i="43"/>
  <c r="P437" i="43"/>
  <c r="R436" i="43"/>
  <c r="P436" i="43"/>
  <c r="R435" i="43"/>
  <c r="P435" i="43"/>
  <c r="R434" i="43"/>
  <c r="P434" i="43"/>
  <c r="R433" i="43"/>
  <c r="P433" i="43"/>
  <c r="R432" i="43"/>
  <c r="P432" i="43"/>
  <c r="R431" i="43"/>
  <c r="P431" i="43"/>
  <c r="R430" i="43"/>
  <c r="P430" i="43"/>
  <c r="R429" i="43"/>
  <c r="P429" i="43"/>
  <c r="R428" i="43"/>
  <c r="P428" i="43"/>
  <c r="R427" i="43"/>
  <c r="P427" i="43"/>
  <c r="R426" i="43"/>
  <c r="P426" i="43"/>
  <c r="R425" i="43"/>
  <c r="P425" i="43"/>
  <c r="R424" i="43"/>
  <c r="P424" i="43"/>
  <c r="R423" i="43"/>
  <c r="P423" i="43"/>
  <c r="R422" i="43"/>
  <c r="P422" i="43"/>
  <c r="R421" i="43"/>
  <c r="P421" i="43"/>
  <c r="R420" i="43"/>
  <c r="P420" i="43"/>
  <c r="R419" i="43"/>
  <c r="P419" i="43"/>
  <c r="R418" i="43"/>
  <c r="P418" i="43"/>
  <c r="R417" i="43"/>
  <c r="P417" i="43"/>
  <c r="R416" i="43"/>
  <c r="P416" i="43"/>
  <c r="R415" i="43"/>
  <c r="P415" i="43"/>
  <c r="R414" i="43"/>
  <c r="P414" i="43"/>
  <c r="R413" i="43"/>
  <c r="P413" i="43"/>
  <c r="R412" i="43"/>
  <c r="P412" i="43"/>
  <c r="R411" i="43"/>
  <c r="P411" i="43"/>
  <c r="R410" i="43"/>
  <c r="P410" i="43"/>
  <c r="R409" i="43"/>
  <c r="P409" i="43"/>
  <c r="R408" i="43"/>
  <c r="P408" i="43"/>
  <c r="R407" i="43"/>
  <c r="P407" i="43"/>
  <c r="R406" i="43"/>
  <c r="P406" i="43"/>
  <c r="R405" i="43"/>
  <c r="P405" i="43"/>
  <c r="R404" i="43"/>
  <c r="P404" i="43"/>
  <c r="R403" i="43"/>
  <c r="P403" i="43"/>
  <c r="R402" i="43"/>
  <c r="P402" i="43"/>
  <c r="R401" i="43"/>
  <c r="P401" i="43"/>
  <c r="R400" i="43"/>
  <c r="P400" i="43"/>
  <c r="R399" i="43"/>
  <c r="P399" i="43"/>
  <c r="R398" i="43"/>
  <c r="P398" i="43"/>
  <c r="R397" i="43"/>
  <c r="P397" i="43"/>
  <c r="R396" i="43"/>
  <c r="P396" i="43"/>
  <c r="R395" i="43"/>
  <c r="P395" i="43"/>
  <c r="R394" i="43"/>
  <c r="P394" i="43"/>
  <c r="R393" i="43"/>
  <c r="P393" i="43"/>
  <c r="R392" i="43"/>
  <c r="P392" i="43"/>
  <c r="R391" i="43"/>
  <c r="P391" i="43"/>
  <c r="R390" i="43"/>
  <c r="P390" i="43"/>
  <c r="R389" i="43"/>
  <c r="P389" i="43"/>
  <c r="R388" i="43"/>
  <c r="P388" i="43"/>
  <c r="R387" i="43"/>
  <c r="P387" i="43"/>
  <c r="R386" i="43"/>
  <c r="P386" i="43"/>
  <c r="R385" i="43"/>
  <c r="P385" i="43"/>
  <c r="R384" i="43"/>
  <c r="P384" i="43"/>
  <c r="R383" i="43"/>
  <c r="P383" i="43"/>
  <c r="R382" i="43"/>
  <c r="P382" i="43"/>
  <c r="R381" i="43"/>
  <c r="P381" i="43"/>
  <c r="R380" i="43"/>
  <c r="P380" i="43"/>
  <c r="R379" i="43"/>
  <c r="P379" i="43"/>
  <c r="R378" i="43"/>
  <c r="P378" i="43"/>
  <c r="R377" i="43"/>
  <c r="P377" i="43"/>
  <c r="R376" i="43"/>
  <c r="P376" i="43"/>
  <c r="R375" i="43"/>
  <c r="P375" i="43"/>
  <c r="R374" i="43"/>
  <c r="P374" i="43"/>
  <c r="R373" i="43"/>
  <c r="P373" i="43"/>
  <c r="R372" i="43"/>
  <c r="P372" i="43"/>
  <c r="R371" i="43"/>
  <c r="P371" i="43"/>
  <c r="R370" i="43"/>
  <c r="P370" i="43"/>
  <c r="R369" i="43"/>
  <c r="P369" i="43"/>
  <c r="R368" i="43"/>
  <c r="P368" i="43"/>
  <c r="R367" i="43"/>
  <c r="P367" i="43"/>
  <c r="R366" i="43"/>
  <c r="P366" i="43"/>
  <c r="R365" i="43"/>
  <c r="P365" i="43"/>
  <c r="R364" i="43"/>
  <c r="P364" i="43"/>
  <c r="R363" i="43"/>
  <c r="P363" i="43"/>
  <c r="R362" i="43"/>
  <c r="P362" i="43"/>
  <c r="R361" i="43"/>
  <c r="P361" i="43"/>
  <c r="R360" i="43"/>
  <c r="P360" i="43"/>
  <c r="R359" i="43"/>
  <c r="P359" i="43"/>
  <c r="R358" i="43"/>
  <c r="P358" i="43"/>
  <c r="R357" i="43"/>
  <c r="P357" i="43"/>
  <c r="R356" i="43"/>
  <c r="P356" i="43"/>
  <c r="R355" i="43"/>
  <c r="P355" i="43"/>
  <c r="R354" i="43"/>
  <c r="P354" i="43"/>
  <c r="R353" i="43"/>
  <c r="P353" i="43"/>
  <c r="R352" i="43"/>
  <c r="P352" i="43"/>
  <c r="R351" i="43"/>
  <c r="P351" i="43"/>
  <c r="R350" i="43"/>
  <c r="P350" i="43"/>
  <c r="R349" i="43"/>
  <c r="P349" i="43"/>
  <c r="R348" i="43"/>
  <c r="P348" i="43"/>
  <c r="R347" i="43"/>
  <c r="P347" i="43"/>
  <c r="R346" i="43"/>
  <c r="P346" i="43"/>
  <c r="R345" i="43"/>
  <c r="P345" i="43"/>
  <c r="R344" i="43"/>
  <c r="P344" i="43"/>
  <c r="R343" i="43"/>
  <c r="P343" i="43"/>
  <c r="R342" i="43"/>
  <c r="P342" i="43"/>
  <c r="R341" i="43"/>
  <c r="P341" i="43"/>
  <c r="R340" i="43"/>
  <c r="P340" i="43"/>
  <c r="R339" i="43"/>
  <c r="P339" i="43"/>
  <c r="R338" i="43"/>
  <c r="P338" i="43"/>
  <c r="R337" i="43"/>
  <c r="P337" i="43"/>
  <c r="R336" i="43"/>
  <c r="P336" i="43"/>
  <c r="R335" i="43"/>
  <c r="P335" i="43"/>
  <c r="R334" i="43"/>
  <c r="P334" i="43"/>
  <c r="R333" i="43"/>
  <c r="P333" i="43"/>
  <c r="R332" i="43"/>
  <c r="P332" i="43"/>
  <c r="R331" i="43"/>
  <c r="P331" i="43"/>
  <c r="R330" i="43"/>
  <c r="P330" i="43"/>
  <c r="R329" i="43"/>
  <c r="P329" i="43"/>
  <c r="R328" i="43"/>
  <c r="P328" i="43"/>
  <c r="R327" i="43"/>
  <c r="P327" i="43"/>
  <c r="R326" i="43"/>
  <c r="P326" i="43"/>
  <c r="R325" i="43"/>
  <c r="P325" i="43"/>
  <c r="R324" i="43"/>
  <c r="P324" i="43"/>
  <c r="R323" i="43"/>
  <c r="P323" i="43"/>
  <c r="R322" i="43"/>
  <c r="P322" i="43"/>
  <c r="R321" i="43"/>
  <c r="P321" i="43"/>
  <c r="R320" i="43"/>
  <c r="P320" i="43"/>
  <c r="R319" i="43"/>
  <c r="P319" i="43"/>
  <c r="R318" i="43"/>
  <c r="P318" i="43"/>
  <c r="R317" i="43"/>
  <c r="P317" i="43"/>
  <c r="R316" i="43"/>
  <c r="P316" i="43"/>
  <c r="R315" i="43"/>
  <c r="P315" i="43"/>
  <c r="R314" i="43"/>
  <c r="P314" i="43"/>
  <c r="R313" i="43"/>
  <c r="P313" i="43"/>
  <c r="R312" i="43"/>
  <c r="P312" i="43"/>
  <c r="R311" i="43"/>
  <c r="P311" i="43"/>
  <c r="R310" i="43"/>
  <c r="P310" i="43"/>
  <c r="R309" i="43"/>
  <c r="P309" i="43"/>
  <c r="R308" i="43"/>
  <c r="P308" i="43"/>
  <c r="R307" i="43"/>
  <c r="P307" i="43"/>
  <c r="R306" i="43"/>
  <c r="P306" i="43"/>
  <c r="R305" i="43"/>
  <c r="P305" i="43"/>
  <c r="R304" i="43"/>
  <c r="P304" i="43"/>
  <c r="R303" i="43"/>
  <c r="P303" i="43"/>
  <c r="R302" i="43"/>
  <c r="P302" i="43"/>
  <c r="R301" i="43"/>
  <c r="P301" i="43"/>
  <c r="R300" i="43"/>
  <c r="P300" i="43"/>
  <c r="R299" i="43"/>
  <c r="P299" i="43"/>
  <c r="R298" i="43"/>
  <c r="P298" i="43"/>
  <c r="R297" i="43"/>
  <c r="P297" i="43"/>
  <c r="R296" i="43"/>
  <c r="P296" i="43"/>
  <c r="R295" i="43"/>
  <c r="P295" i="43"/>
  <c r="R294" i="43"/>
  <c r="P294" i="43"/>
  <c r="R293" i="43"/>
  <c r="P293" i="43"/>
  <c r="R292" i="43"/>
  <c r="P292" i="43"/>
  <c r="R291" i="43"/>
  <c r="P291" i="43"/>
  <c r="R290" i="43"/>
  <c r="P290" i="43"/>
  <c r="R289" i="43"/>
  <c r="P289" i="43"/>
  <c r="R288" i="43"/>
  <c r="P288" i="43"/>
  <c r="R287" i="43"/>
  <c r="P287" i="43"/>
  <c r="R286" i="43"/>
  <c r="P286" i="43"/>
  <c r="R285" i="43"/>
  <c r="P285" i="43"/>
  <c r="R284" i="43"/>
  <c r="P284" i="43"/>
  <c r="R283" i="43"/>
  <c r="P283" i="43"/>
  <c r="R282" i="43"/>
  <c r="P282" i="43"/>
  <c r="R281" i="43"/>
  <c r="P281" i="43"/>
  <c r="R280" i="43"/>
  <c r="P280" i="43"/>
  <c r="R279" i="43"/>
  <c r="P279" i="43"/>
  <c r="R278" i="43"/>
  <c r="P278" i="43"/>
  <c r="R277" i="43"/>
  <c r="P277" i="43"/>
  <c r="R276" i="43"/>
  <c r="P276" i="43"/>
  <c r="R275" i="43"/>
  <c r="P275" i="43"/>
  <c r="R274" i="43"/>
  <c r="P274" i="43"/>
  <c r="R273" i="43"/>
  <c r="P273" i="43"/>
  <c r="R272" i="43"/>
  <c r="P272" i="43"/>
  <c r="R271" i="43"/>
  <c r="P271" i="43"/>
  <c r="R270" i="43"/>
  <c r="P270" i="43"/>
  <c r="R269" i="43"/>
  <c r="P269" i="43"/>
  <c r="R268" i="43"/>
  <c r="P268" i="43"/>
  <c r="R267" i="43"/>
  <c r="P267" i="43"/>
  <c r="R266" i="43"/>
  <c r="P266" i="43"/>
  <c r="R265" i="43"/>
  <c r="P265" i="43"/>
  <c r="R264" i="43"/>
  <c r="P264" i="43"/>
  <c r="R263" i="43"/>
  <c r="P263" i="43"/>
  <c r="R262" i="43"/>
  <c r="P262" i="43"/>
  <c r="R261" i="43"/>
  <c r="P261" i="43"/>
  <c r="R260" i="43"/>
  <c r="P260" i="43"/>
  <c r="R259" i="43"/>
  <c r="P259" i="43"/>
  <c r="R258" i="43"/>
  <c r="P258" i="43"/>
  <c r="R257" i="43"/>
  <c r="P257" i="43"/>
  <c r="R256" i="43"/>
  <c r="P256" i="43"/>
  <c r="R255" i="43"/>
  <c r="P255" i="43"/>
  <c r="R254" i="43"/>
  <c r="P254" i="43"/>
  <c r="R253" i="43"/>
  <c r="P253" i="43"/>
  <c r="R252" i="43"/>
  <c r="P252" i="43"/>
  <c r="R251" i="43"/>
  <c r="P251" i="43"/>
  <c r="R250" i="43"/>
  <c r="P250" i="43"/>
  <c r="R249" i="43"/>
  <c r="P249" i="43"/>
  <c r="R248" i="43"/>
  <c r="P248" i="43"/>
  <c r="R247" i="43"/>
  <c r="P247" i="43"/>
  <c r="R246" i="43"/>
  <c r="P246" i="43"/>
  <c r="R245" i="43"/>
  <c r="P245" i="43"/>
  <c r="R244" i="43"/>
  <c r="P244" i="43"/>
  <c r="R243" i="43"/>
  <c r="P243" i="43"/>
  <c r="R242" i="43"/>
  <c r="P242" i="43"/>
  <c r="R241" i="43"/>
  <c r="P241" i="43"/>
  <c r="R240" i="43"/>
  <c r="P240" i="43"/>
  <c r="R239" i="43"/>
  <c r="P239" i="43"/>
  <c r="R238" i="43"/>
  <c r="P238" i="43"/>
  <c r="R237" i="43"/>
  <c r="P237" i="43"/>
  <c r="R236" i="43"/>
  <c r="P236" i="43"/>
  <c r="R235" i="43"/>
  <c r="P235" i="43"/>
  <c r="R234" i="43"/>
  <c r="P234" i="43"/>
  <c r="R233" i="43"/>
  <c r="P233" i="43"/>
  <c r="R232" i="43"/>
  <c r="P232" i="43"/>
  <c r="R231" i="43"/>
  <c r="P231" i="43"/>
  <c r="R230" i="43"/>
  <c r="P230" i="43"/>
  <c r="R229" i="43"/>
  <c r="P229" i="43"/>
  <c r="R228" i="43"/>
  <c r="P228" i="43"/>
  <c r="R227" i="43"/>
  <c r="P227" i="43"/>
  <c r="R226" i="43"/>
  <c r="P226" i="43"/>
  <c r="R225" i="43"/>
  <c r="P225" i="43"/>
  <c r="R224" i="43"/>
  <c r="P224" i="43"/>
  <c r="R223" i="43"/>
  <c r="P223" i="43"/>
  <c r="R222" i="43"/>
  <c r="P222" i="43"/>
  <c r="R221" i="43"/>
  <c r="P221" i="43"/>
  <c r="R220" i="43"/>
  <c r="P220" i="43"/>
  <c r="R219" i="43"/>
  <c r="P219" i="43"/>
  <c r="R218" i="43"/>
  <c r="P218" i="43"/>
  <c r="R217" i="43"/>
  <c r="P217" i="43"/>
  <c r="R216" i="43"/>
  <c r="P216" i="43"/>
  <c r="R215" i="43"/>
  <c r="P215" i="43"/>
  <c r="R214" i="43"/>
  <c r="P214" i="43"/>
  <c r="R213" i="43"/>
  <c r="P213" i="43"/>
  <c r="R212" i="43"/>
  <c r="P212" i="43"/>
  <c r="R211" i="43"/>
  <c r="P211" i="43"/>
  <c r="R210" i="43"/>
  <c r="P210" i="43"/>
  <c r="R209" i="43"/>
  <c r="P209" i="43"/>
  <c r="R208" i="43"/>
  <c r="P208" i="43"/>
  <c r="R207" i="43"/>
  <c r="P207" i="43"/>
  <c r="R206" i="43"/>
  <c r="P206" i="43"/>
  <c r="R205" i="43"/>
  <c r="P205" i="43"/>
  <c r="R204" i="43"/>
  <c r="P204" i="43"/>
  <c r="R203" i="43"/>
  <c r="P203" i="43"/>
  <c r="R202" i="43"/>
  <c r="P202" i="43"/>
  <c r="R201" i="43"/>
  <c r="P201" i="43"/>
  <c r="R200" i="43"/>
  <c r="P200" i="43"/>
  <c r="R199" i="43"/>
  <c r="P199" i="43"/>
  <c r="R198" i="43"/>
  <c r="P198" i="43"/>
  <c r="R197" i="43"/>
  <c r="P197" i="43"/>
  <c r="R196" i="43"/>
  <c r="P196" i="43"/>
  <c r="R195" i="43"/>
  <c r="P195" i="43"/>
  <c r="R194" i="43"/>
  <c r="P194" i="43"/>
  <c r="R193" i="43"/>
  <c r="P193" i="43"/>
  <c r="R192" i="43"/>
  <c r="P192" i="43"/>
  <c r="R191" i="43"/>
  <c r="P191" i="43"/>
  <c r="R190" i="43"/>
  <c r="P190" i="43"/>
  <c r="R189" i="43"/>
  <c r="P189" i="43"/>
  <c r="R188" i="43"/>
  <c r="P188" i="43"/>
  <c r="R187" i="43"/>
  <c r="P187" i="43"/>
  <c r="R186" i="43"/>
  <c r="P186" i="43"/>
  <c r="R185" i="43"/>
  <c r="P185" i="43"/>
  <c r="R184" i="43"/>
  <c r="P184" i="43"/>
  <c r="R183" i="43"/>
  <c r="P183" i="43"/>
  <c r="R182" i="43"/>
  <c r="P182" i="43"/>
  <c r="R181" i="43"/>
  <c r="P181" i="43"/>
  <c r="R180" i="43"/>
  <c r="P180" i="43"/>
  <c r="R179" i="43"/>
  <c r="P179" i="43"/>
  <c r="R178" i="43"/>
  <c r="P178" i="43"/>
  <c r="R177" i="43"/>
  <c r="P177" i="43"/>
  <c r="R176" i="43"/>
  <c r="P176" i="43"/>
  <c r="R175" i="43"/>
  <c r="P175" i="43"/>
  <c r="R174" i="43"/>
  <c r="P174" i="43"/>
  <c r="R173" i="43"/>
  <c r="P173" i="43"/>
  <c r="R172" i="43"/>
  <c r="P172" i="43"/>
  <c r="R171" i="43"/>
  <c r="P171" i="43"/>
  <c r="R170" i="43"/>
  <c r="P170" i="43"/>
  <c r="R169" i="43"/>
  <c r="P169" i="43"/>
  <c r="R168" i="43"/>
  <c r="P168" i="43"/>
  <c r="R167" i="43"/>
  <c r="P167" i="43"/>
  <c r="R166" i="43"/>
  <c r="P166" i="43"/>
  <c r="R165" i="43"/>
  <c r="P165" i="43"/>
  <c r="R164" i="43"/>
  <c r="P164" i="43"/>
  <c r="R163" i="43"/>
  <c r="P163" i="43"/>
  <c r="R162" i="43"/>
  <c r="P162" i="43"/>
  <c r="R161" i="43"/>
  <c r="P161" i="43"/>
  <c r="R160" i="43"/>
  <c r="P160" i="43"/>
  <c r="R159" i="43"/>
  <c r="P159" i="43"/>
  <c r="R158" i="43"/>
  <c r="P158" i="43"/>
  <c r="R157" i="43"/>
  <c r="P157" i="43"/>
  <c r="R156" i="43"/>
  <c r="P156" i="43"/>
  <c r="R155" i="43"/>
  <c r="P155" i="43"/>
  <c r="R154" i="43"/>
  <c r="P154" i="43"/>
  <c r="R153" i="43"/>
  <c r="P153" i="43"/>
  <c r="R152" i="43"/>
  <c r="P152" i="43"/>
  <c r="R151" i="43"/>
  <c r="P151" i="43"/>
  <c r="R150" i="43"/>
  <c r="P150" i="43"/>
  <c r="R149" i="43"/>
  <c r="P149" i="43"/>
  <c r="R148" i="43"/>
  <c r="P148" i="43"/>
  <c r="R147" i="43"/>
  <c r="P147" i="43"/>
  <c r="R146" i="43"/>
  <c r="P146" i="43"/>
  <c r="R145" i="43"/>
  <c r="P145" i="43"/>
  <c r="R144" i="43"/>
  <c r="P144" i="43"/>
  <c r="R143" i="43"/>
  <c r="P143" i="43"/>
  <c r="R142" i="43"/>
  <c r="P142" i="43"/>
  <c r="R141" i="43"/>
  <c r="P141" i="43"/>
  <c r="R140" i="43"/>
  <c r="P140" i="43"/>
  <c r="R139" i="43"/>
  <c r="P139" i="43"/>
  <c r="R138" i="43"/>
  <c r="P138" i="43"/>
  <c r="R137" i="43"/>
  <c r="P137" i="43"/>
  <c r="R136" i="43"/>
  <c r="P136" i="43"/>
  <c r="R135" i="43"/>
  <c r="P135" i="43"/>
  <c r="R134" i="43"/>
  <c r="P134" i="43"/>
  <c r="R133" i="43"/>
  <c r="P133" i="43"/>
  <c r="R132" i="43"/>
  <c r="P132" i="43"/>
  <c r="R131" i="43"/>
  <c r="P131" i="43"/>
  <c r="R130" i="43"/>
  <c r="P130" i="43"/>
  <c r="R129" i="43"/>
  <c r="P129" i="43"/>
  <c r="R128" i="43"/>
  <c r="P128" i="43"/>
  <c r="R127" i="43"/>
  <c r="P127" i="43"/>
  <c r="R126" i="43"/>
  <c r="P126" i="43"/>
  <c r="R125" i="43"/>
  <c r="P125" i="43"/>
  <c r="R124" i="43"/>
  <c r="P124" i="43"/>
  <c r="R123" i="43"/>
  <c r="P123" i="43"/>
  <c r="R122" i="43"/>
  <c r="P122" i="43"/>
  <c r="R121" i="43"/>
  <c r="P121" i="43"/>
  <c r="R120" i="43"/>
  <c r="P120" i="43"/>
  <c r="R119" i="43"/>
  <c r="P119" i="43"/>
  <c r="R118" i="43"/>
  <c r="P118" i="43"/>
  <c r="R117" i="43"/>
  <c r="P117" i="43"/>
  <c r="R116" i="43"/>
  <c r="P116" i="43"/>
  <c r="R115" i="43"/>
  <c r="P115" i="43"/>
  <c r="R114" i="43"/>
  <c r="P114" i="43"/>
  <c r="R113" i="43"/>
  <c r="P113" i="43"/>
  <c r="R112" i="43"/>
  <c r="P112" i="43"/>
  <c r="R111" i="43"/>
  <c r="P111" i="43"/>
  <c r="R110" i="43"/>
  <c r="P110" i="43"/>
  <c r="R109" i="43"/>
  <c r="P109" i="43"/>
  <c r="R108" i="43"/>
  <c r="P108" i="43"/>
  <c r="R107" i="43"/>
  <c r="P107" i="43"/>
  <c r="R106" i="43"/>
  <c r="P106" i="43"/>
  <c r="R105" i="43"/>
  <c r="P105" i="43"/>
  <c r="R104" i="43"/>
  <c r="P104" i="43"/>
  <c r="R103" i="43"/>
  <c r="P103" i="43"/>
  <c r="R102" i="43"/>
  <c r="P102" i="43"/>
  <c r="R101" i="43"/>
  <c r="P101" i="43"/>
  <c r="R100" i="43"/>
  <c r="P100" i="43"/>
  <c r="R99" i="43"/>
  <c r="P99" i="43"/>
  <c r="R98" i="43"/>
  <c r="P98" i="43"/>
  <c r="R97" i="43"/>
  <c r="P97" i="43"/>
  <c r="R96" i="43"/>
  <c r="P96" i="43"/>
  <c r="R95" i="43"/>
  <c r="P95" i="43"/>
  <c r="R94" i="43"/>
  <c r="P94" i="43"/>
  <c r="R93" i="43"/>
  <c r="P93" i="43"/>
  <c r="R92" i="43"/>
  <c r="P92" i="43"/>
  <c r="R91" i="43"/>
  <c r="P91" i="43"/>
  <c r="R90" i="43"/>
  <c r="P90" i="43"/>
  <c r="R89" i="43"/>
  <c r="P89" i="43"/>
  <c r="R88" i="43"/>
  <c r="P88" i="43"/>
  <c r="R87" i="43"/>
  <c r="P87" i="43"/>
  <c r="R86" i="43"/>
  <c r="P86" i="43"/>
  <c r="R85" i="43"/>
  <c r="P85" i="43"/>
  <c r="R84" i="43"/>
  <c r="P84" i="43"/>
  <c r="R83" i="43"/>
  <c r="P83" i="43"/>
  <c r="R82" i="43"/>
  <c r="P82" i="43"/>
  <c r="R81" i="43"/>
  <c r="P81" i="43"/>
  <c r="R80" i="43"/>
  <c r="P80" i="43"/>
  <c r="R79" i="43"/>
  <c r="P79" i="43"/>
  <c r="R78" i="43"/>
  <c r="P78" i="43"/>
  <c r="R77" i="43"/>
  <c r="P77" i="43"/>
  <c r="R76" i="43"/>
  <c r="P76" i="43"/>
  <c r="R75" i="43"/>
  <c r="P75" i="43"/>
  <c r="R74" i="43"/>
  <c r="P74" i="43"/>
  <c r="R73" i="43"/>
  <c r="P73" i="43"/>
  <c r="R72" i="43"/>
  <c r="P72" i="43"/>
  <c r="R71" i="43"/>
  <c r="P71" i="43"/>
  <c r="R70" i="43"/>
  <c r="P70" i="43"/>
  <c r="R69" i="43"/>
  <c r="P69" i="43"/>
  <c r="R68" i="43"/>
  <c r="P68" i="43"/>
  <c r="R67" i="43"/>
  <c r="P67" i="43"/>
  <c r="R66" i="43"/>
  <c r="P66" i="43"/>
  <c r="R65" i="43"/>
  <c r="P65" i="43"/>
  <c r="R64" i="43"/>
  <c r="P64" i="43"/>
  <c r="R63" i="43"/>
  <c r="P63" i="43"/>
  <c r="R62" i="43"/>
  <c r="P62" i="43"/>
  <c r="R61" i="43"/>
  <c r="P61" i="43"/>
  <c r="R60" i="43"/>
  <c r="P60" i="43"/>
  <c r="R59" i="43"/>
  <c r="P59" i="43"/>
  <c r="R58" i="43"/>
  <c r="P58" i="43"/>
  <c r="R57" i="43"/>
  <c r="P57" i="43"/>
  <c r="R56" i="43"/>
  <c r="P56" i="43"/>
  <c r="R55" i="43"/>
  <c r="P55" i="43"/>
  <c r="R54" i="43"/>
  <c r="P54" i="43"/>
  <c r="R53" i="43"/>
  <c r="P53" i="43"/>
  <c r="R52" i="43"/>
  <c r="P52" i="43"/>
  <c r="R51" i="43"/>
  <c r="P51" i="43"/>
  <c r="R50" i="43"/>
  <c r="P50" i="43"/>
  <c r="R49" i="43"/>
  <c r="P49" i="43"/>
  <c r="R48" i="43"/>
  <c r="P48" i="43"/>
  <c r="R47" i="43"/>
  <c r="P47" i="43"/>
  <c r="R46" i="43"/>
  <c r="P46" i="43"/>
  <c r="R45" i="43"/>
  <c r="P45" i="43"/>
  <c r="R44" i="43"/>
  <c r="P44" i="43"/>
  <c r="R43" i="43"/>
  <c r="P43" i="43"/>
  <c r="R42" i="43"/>
  <c r="P42" i="43"/>
  <c r="R41" i="43"/>
  <c r="P41" i="43"/>
  <c r="R40" i="43"/>
  <c r="P40" i="43"/>
  <c r="R39" i="43"/>
  <c r="P39" i="43"/>
  <c r="R38" i="43"/>
  <c r="P38" i="43"/>
  <c r="R37" i="43"/>
  <c r="P37" i="43"/>
  <c r="R36" i="43"/>
  <c r="P36" i="43"/>
  <c r="R35" i="43"/>
  <c r="P35" i="43"/>
  <c r="R34" i="43"/>
  <c r="P34" i="43"/>
  <c r="R33" i="43"/>
  <c r="P33" i="43"/>
  <c r="R32" i="43"/>
  <c r="P32" i="43"/>
  <c r="R31" i="43"/>
  <c r="P31" i="43"/>
  <c r="R30" i="43"/>
  <c r="P30" i="43"/>
  <c r="R29" i="43"/>
  <c r="P29" i="43"/>
  <c r="R28" i="43"/>
  <c r="P28" i="43"/>
  <c r="R27" i="43"/>
  <c r="P27" i="43"/>
  <c r="R26" i="43"/>
  <c r="P26" i="43"/>
  <c r="R25" i="43"/>
  <c r="P25" i="43"/>
  <c r="R24" i="43"/>
  <c r="P24" i="43"/>
  <c r="R23" i="43"/>
  <c r="P23" i="43"/>
  <c r="R22" i="43"/>
  <c r="P22" i="43"/>
  <c r="R21" i="43"/>
  <c r="P21" i="43"/>
  <c r="R20" i="43"/>
  <c r="P20" i="43"/>
  <c r="R19" i="43"/>
  <c r="P19" i="43"/>
  <c r="R18" i="43"/>
  <c r="P18" i="43"/>
  <c r="R17" i="43"/>
  <c r="P17" i="43"/>
  <c r="R16" i="43"/>
  <c r="P16" i="43"/>
  <c r="R15" i="43"/>
  <c r="P15" i="43"/>
  <c r="R513" i="42"/>
  <c r="P513" i="42"/>
  <c r="R512" i="42"/>
  <c r="P512" i="42"/>
  <c r="R511" i="42"/>
  <c r="P511" i="42"/>
  <c r="R510" i="42"/>
  <c r="P510" i="42"/>
  <c r="R509" i="42"/>
  <c r="P509" i="42"/>
  <c r="R508" i="42"/>
  <c r="P508" i="42"/>
  <c r="R507" i="42"/>
  <c r="P507" i="42"/>
  <c r="R506" i="42"/>
  <c r="P506" i="42"/>
  <c r="R505" i="42"/>
  <c r="P505" i="42"/>
  <c r="R504" i="42"/>
  <c r="P504" i="42"/>
  <c r="R503" i="42"/>
  <c r="P503" i="42"/>
  <c r="R502" i="42"/>
  <c r="P502" i="42"/>
  <c r="R501" i="42"/>
  <c r="P501" i="42"/>
  <c r="R500" i="42"/>
  <c r="P500" i="42"/>
  <c r="R499" i="42"/>
  <c r="P499" i="42"/>
  <c r="R498" i="42"/>
  <c r="P498" i="42"/>
  <c r="R497" i="42"/>
  <c r="P497" i="42"/>
  <c r="R496" i="42"/>
  <c r="P496" i="42"/>
  <c r="R495" i="42"/>
  <c r="P495" i="42"/>
  <c r="R494" i="42"/>
  <c r="P494" i="42"/>
  <c r="R493" i="42"/>
  <c r="P493" i="42"/>
  <c r="R492" i="42"/>
  <c r="P492" i="42"/>
  <c r="R491" i="42"/>
  <c r="P491" i="42"/>
  <c r="R490" i="42"/>
  <c r="P490" i="42"/>
  <c r="R489" i="42"/>
  <c r="P489" i="42"/>
  <c r="R488" i="42"/>
  <c r="P488" i="42"/>
  <c r="R487" i="42"/>
  <c r="P487" i="42"/>
  <c r="R486" i="42"/>
  <c r="P486" i="42"/>
  <c r="R485" i="42"/>
  <c r="P485" i="42"/>
  <c r="R484" i="42"/>
  <c r="P484" i="42"/>
  <c r="R483" i="42"/>
  <c r="P483" i="42"/>
  <c r="R482" i="42"/>
  <c r="P482" i="42"/>
  <c r="R481" i="42"/>
  <c r="P481" i="42"/>
  <c r="R480" i="42"/>
  <c r="P480" i="42"/>
  <c r="R479" i="42"/>
  <c r="P479" i="42"/>
  <c r="R478" i="42"/>
  <c r="P478" i="42"/>
  <c r="R477" i="42"/>
  <c r="P477" i="42"/>
  <c r="R476" i="42"/>
  <c r="P476" i="42"/>
  <c r="R475" i="42"/>
  <c r="P475" i="42"/>
  <c r="R474" i="42"/>
  <c r="P474" i="42"/>
  <c r="R473" i="42"/>
  <c r="P473" i="42"/>
  <c r="R472" i="42"/>
  <c r="P472" i="42"/>
  <c r="R471" i="42"/>
  <c r="P471" i="42"/>
  <c r="R470" i="42"/>
  <c r="P470" i="42"/>
  <c r="R469" i="42"/>
  <c r="P469" i="42"/>
  <c r="R468" i="42"/>
  <c r="P468" i="42"/>
  <c r="R467" i="42"/>
  <c r="P467" i="42"/>
  <c r="R466" i="42"/>
  <c r="P466" i="42"/>
  <c r="R465" i="42"/>
  <c r="P465" i="42"/>
  <c r="R464" i="42"/>
  <c r="P464" i="42"/>
  <c r="R463" i="42"/>
  <c r="P463" i="42"/>
  <c r="R462" i="42"/>
  <c r="P462" i="42"/>
  <c r="R461" i="42"/>
  <c r="P461" i="42"/>
  <c r="R460" i="42"/>
  <c r="P460" i="42"/>
  <c r="R459" i="42"/>
  <c r="P459" i="42"/>
  <c r="R458" i="42"/>
  <c r="P458" i="42"/>
  <c r="R457" i="42"/>
  <c r="P457" i="42"/>
  <c r="R456" i="42"/>
  <c r="P456" i="42"/>
  <c r="R455" i="42"/>
  <c r="P455" i="42"/>
  <c r="R454" i="42"/>
  <c r="P454" i="42"/>
  <c r="R453" i="42"/>
  <c r="P453" i="42"/>
  <c r="R452" i="42"/>
  <c r="P452" i="42"/>
  <c r="R451" i="42"/>
  <c r="P451" i="42"/>
  <c r="R450" i="42"/>
  <c r="P450" i="42"/>
  <c r="R449" i="42"/>
  <c r="P449" i="42"/>
  <c r="R448" i="42"/>
  <c r="P448" i="42"/>
  <c r="R447" i="42"/>
  <c r="P447" i="42"/>
  <c r="R446" i="42"/>
  <c r="P446" i="42"/>
  <c r="R445" i="42"/>
  <c r="P445" i="42"/>
  <c r="R444" i="42"/>
  <c r="P444" i="42"/>
  <c r="R443" i="42"/>
  <c r="P443" i="42"/>
  <c r="R442" i="42"/>
  <c r="P442" i="42"/>
  <c r="R441" i="42"/>
  <c r="P441" i="42"/>
  <c r="R440" i="42"/>
  <c r="P440" i="42"/>
  <c r="R439" i="42"/>
  <c r="P439" i="42"/>
  <c r="R438" i="42"/>
  <c r="P438" i="42"/>
  <c r="R437" i="42"/>
  <c r="P437" i="42"/>
  <c r="R436" i="42"/>
  <c r="P436" i="42"/>
  <c r="R435" i="42"/>
  <c r="P435" i="42"/>
  <c r="R434" i="42"/>
  <c r="P434" i="42"/>
  <c r="R433" i="42"/>
  <c r="P433" i="42"/>
  <c r="R432" i="42"/>
  <c r="P432" i="42"/>
  <c r="R431" i="42"/>
  <c r="P431" i="42"/>
  <c r="R430" i="42"/>
  <c r="P430" i="42"/>
  <c r="R429" i="42"/>
  <c r="P429" i="42"/>
  <c r="R428" i="42"/>
  <c r="P428" i="42"/>
  <c r="R427" i="42"/>
  <c r="P427" i="42"/>
  <c r="R426" i="42"/>
  <c r="P426" i="42"/>
  <c r="R425" i="42"/>
  <c r="P425" i="42"/>
  <c r="R424" i="42"/>
  <c r="P424" i="42"/>
  <c r="R423" i="42"/>
  <c r="P423" i="42"/>
  <c r="R422" i="42"/>
  <c r="P422" i="42"/>
  <c r="R421" i="42"/>
  <c r="P421" i="42"/>
  <c r="R420" i="42"/>
  <c r="P420" i="42"/>
  <c r="R419" i="42"/>
  <c r="P419" i="42"/>
  <c r="R418" i="42"/>
  <c r="P418" i="42"/>
  <c r="R417" i="42"/>
  <c r="P417" i="42"/>
  <c r="R416" i="42"/>
  <c r="P416" i="42"/>
  <c r="R415" i="42"/>
  <c r="P415" i="42"/>
  <c r="R414" i="42"/>
  <c r="P414" i="42"/>
  <c r="R413" i="42"/>
  <c r="P413" i="42"/>
  <c r="R412" i="42"/>
  <c r="P412" i="42"/>
  <c r="R411" i="42"/>
  <c r="P411" i="42"/>
  <c r="R410" i="42"/>
  <c r="P410" i="42"/>
  <c r="R409" i="42"/>
  <c r="P409" i="42"/>
  <c r="R408" i="42"/>
  <c r="P408" i="42"/>
  <c r="R407" i="42"/>
  <c r="P407" i="42"/>
  <c r="R406" i="42"/>
  <c r="P406" i="42"/>
  <c r="R405" i="42"/>
  <c r="P405" i="42"/>
  <c r="R404" i="42"/>
  <c r="P404" i="42"/>
  <c r="R403" i="42"/>
  <c r="P403" i="42"/>
  <c r="R402" i="42"/>
  <c r="P402" i="42"/>
  <c r="R401" i="42"/>
  <c r="P401" i="42"/>
  <c r="R400" i="42"/>
  <c r="P400" i="42"/>
  <c r="R399" i="42"/>
  <c r="P399" i="42"/>
  <c r="R398" i="42"/>
  <c r="P398" i="42"/>
  <c r="R397" i="42"/>
  <c r="P397" i="42"/>
  <c r="R396" i="42"/>
  <c r="P396" i="42"/>
  <c r="R395" i="42"/>
  <c r="P395" i="42"/>
  <c r="R394" i="42"/>
  <c r="P394" i="42"/>
  <c r="R393" i="42"/>
  <c r="P393" i="42"/>
  <c r="R392" i="42"/>
  <c r="P392" i="42"/>
  <c r="R391" i="42"/>
  <c r="P391" i="42"/>
  <c r="R390" i="42"/>
  <c r="P390" i="42"/>
  <c r="R389" i="42"/>
  <c r="P389" i="42"/>
  <c r="R388" i="42"/>
  <c r="P388" i="42"/>
  <c r="R387" i="42"/>
  <c r="P387" i="42"/>
  <c r="R386" i="42"/>
  <c r="P386" i="42"/>
  <c r="R385" i="42"/>
  <c r="P385" i="42"/>
  <c r="R384" i="42"/>
  <c r="P384" i="42"/>
  <c r="R383" i="42"/>
  <c r="P383" i="42"/>
  <c r="R382" i="42"/>
  <c r="P382" i="42"/>
  <c r="R381" i="42"/>
  <c r="P381" i="42"/>
  <c r="R380" i="42"/>
  <c r="P380" i="42"/>
  <c r="R379" i="42"/>
  <c r="P379" i="42"/>
  <c r="R378" i="42"/>
  <c r="P378" i="42"/>
  <c r="R377" i="42"/>
  <c r="P377" i="42"/>
  <c r="R376" i="42"/>
  <c r="P376" i="42"/>
  <c r="R375" i="42"/>
  <c r="P375" i="42"/>
  <c r="R374" i="42"/>
  <c r="P374" i="42"/>
  <c r="R373" i="42"/>
  <c r="P373" i="42"/>
  <c r="R372" i="42"/>
  <c r="P372" i="42"/>
  <c r="R371" i="42"/>
  <c r="P371" i="42"/>
  <c r="R370" i="42"/>
  <c r="P370" i="42"/>
  <c r="R369" i="42"/>
  <c r="P369" i="42"/>
  <c r="R368" i="42"/>
  <c r="P368" i="42"/>
  <c r="R367" i="42"/>
  <c r="P367" i="42"/>
  <c r="R366" i="42"/>
  <c r="P366" i="42"/>
  <c r="R365" i="42"/>
  <c r="P365" i="42"/>
  <c r="R364" i="42"/>
  <c r="P364" i="42"/>
  <c r="R363" i="42"/>
  <c r="P363" i="42"/>
  <c r="R362" i="42"/>
  <c r="P362" i="42"/>
  <c r="R361" i="42"/>
  <c r="P361" i="42"/>
  <c r="R360" i="42"/>
  <c r="P360" i="42"/>
  <c r="R359" i="42"/>
  <c r="P359" i="42"/>
  <c r="R358" i="42"/>
  <c r="P358" i="42"/>
  <c r="R357" i="42"/>
  <c r="P357" i="42"/>
  <c r="R356" i="42"/>
  <c r="P356" i="42"/>
  <c r="R355" i="42"/>
  <c r="P355" i="42"/>
  <c r="R354" i="42"/>
  <c r="P354" i="42"/>
  <c r="R353" i="42"/>
  <c r="P353" i="42"/>
  <c r="R352" i="42"/>
  <c r="P352" i="42"/>
  <c r="R351" i="42"/>
  <c r="P351" i="42"/>
  <c r="R350" i="42"/>
  <c r="P350" i="42"/>
  <c r="R349" i="42"/>
  <c r="P349" i="42"/>
  <c r="R348" i="42"/>
  <c r="P348" i="42"/>
  <c r="R347" i="42"/>
  <c r="P347" i="42"/>
  <c r="R346" i="42"/>
  <c r="P346" i="42"/>
  <c r="R345" i="42"/>
  <c r="P345" i="42"/>
  <c r="R344" i="42"/>
  <c r="P344" i="42"/>
  <c r="R343" i="42"/>
  <c r="P343" i="42"/>
  <c r="R342" i="42"/>
  <c r="P342" i="42"/>
  <c r="R341" i="42"/>
  <c r="P341" i="42"/>
  <c r="R340" i="42"/>
  <c r="P340" i="42"/>
  <c r="R339" i="42"/>
  <c r="P339" i="42"/>
  <c r="R338" i="42"/>
  <c r="P338" i="42"/>
  <c r="R337" i="42"/>
  <c r="P337" i="42"/>
  <c r="R336" i="42"/>
  <c r="P336" i="42"/>
  <c r="R335" i="42"/>
  <c r="P335" i="42"/>
  <c r="R334" i="42"/>
  <c r="P334" i="42"/>
  <c r="R333" i="42"/>
  <c r="P333" i="42"/>
  <c r="R332" i="42"/>
  <c r="P332" i="42"/>
  <c r="R331" i="42"/>
  <c r="P331" i="42"/>
  <c r="R330" i="42"/>
  <c r="P330" i="42"/>
  <c r="R329" i="42"/>
  <c r="P329" i="42"/>
  <c r="R328" i="42"/>
  <c r="P328" i="42"/>
  <c r="R327" i="42"/>
  <c r="P327" i="42"/>
  <c r="R326" i="42"/>
  <c r="P326" i="42"/>
  <c r="R325" i="42"/>
  <c r="P325" i="42"/>
  <c r="R324" i="42"/>
  <c r="P324" i="42"/>
  <c r="R323" i="42"/>
  <c r="P323" i="42"/>
  <c r="R322" i="42"/>
  <c r="P322" i="42"/>
  <c r="R321" i="42"/>
  <c r="P321" i="42"/>
  <c r="R320" i="42"/>
  <c r="P320" i="42"/>
  <c r="R319" i="42"/>
  <c r="P319" i="42"/>
  <c r="R318" i="42"/>
  <c r="P318" i="42"/>
  <c r="R317" i="42"/>
  <c r="P317" i="42"/>
  <c r="R316" i="42"/>
  <c r="P316" i="42"/>
  <c r="R315" i="42"/>
  <c r="P315" i="42"/>
  <c r="R314" i="42"/>
  <c r="P314" i="42"/>
  <c r="R313" i="42"/>
  <c r="P313" i="42"/>
  <c r="R312" i="42"/>
  <c r="P312" i="42"/>
  <c r="R311" i="42"/>
  <c r="P311" i="42"/>
  <c r="R310" i="42"/>
  <c r="P310" i="42"/>
  <c r="R309" i="42"/>
  <c r="P309" i="42"/>
  <c r="R308" i="42"/>
  <c r="P308" i="42"/>
  <c r="R307" i="42"/>
  <c r="P307" i="42"/>
  <c r="R306" i="42"/>
  <c r="P306" i="42"/>
  <c r="R305" i="42"/>
  <c r="P305" i="42"/>
  <c r="R304" i="42"/>
  <c r="P304" i="42"/>
  <c r="R303" i="42"/>
  <c r="P303" i="42"/>
  <c r="R302" i="42"/>
  <c r="P302" i="42"/>
  <c r="R301" i="42"/>
  <c r="P301" i="42"/>
  <c r="R300" i="42"/>
  <c r="P300" i="42"/>
  <c r="R299" i="42"/>
  <c r="P299" i="42"/>
  <c r="R298" i="42"/>
  <c r="P298" i="42"/>
  <c r="R297" i="42"/>
  <c r="P297" i="42"/>
  <c r="R296" i="42"/>
  <c r="P296" i="42"/>
  <c r="R295" i="42"/>
  <c r="P295" i="42"/>
  <c r="R294" i="42"/>
  <c r="P294" i="42"/>
  <c r="R293" i="42"/>
  <c r="P293" i="42"/>
  <c r="R292" i="42"/>
  <c r="P292" i="42"/>
  <c r="R291" i="42"/>
  <c r="P291" i="42"/>
  <c r="R290" i="42"/>
  <c r="P290" i="42"/>
  <c r="R289" i="42"/>
  <c r="P289" i="42"/>
  <c r="R288" i="42"/>
  <c r="P288" i="42"/>
  <c r="R287" i="42"/>
  <c r="P287" i="42"/>
  <c r="R286" i="42"/>
  <c r="P286" i="42"/>
  <c r="R285" i="42"/>
  <c r="P285" i="42"/>
  <c r="R284" i="42"/>
  <c r="P284" i="42"/>
  <c r="R283" i="42"/>
  <c r="P283" i="42"/>
  <c r="R282" i="42"/>
  <c r="P282" i="42"/>
  <c r="R281" i="42"/>
  <c r="P281" i="42"/>
  <c r="R280" i="42"/>
  <c r="P280" i="42"/>
  <c r="R279" i="42"/>
  <c r="P279" i="42"/>
  <c r="R278" i="42"/>
  <c r="P278" i="42"/>
  <c r="R277" i="42"/>
  <c r="P277" i="42"/>
  <c r="R276" i="42"/>
  <c r="P276" i="42"/>
  <c r="R275" i="42"/>
  <c r="P275" i="42"/>
  <c r="R274" i="42"/>
  <c r="P274" i="42"/>
  <c r="R273" i="42"/>
  <c r="P273" i="42"/>
  <c r="R272" i="42"/>
  <c r="P272" i="42"/>
  <c r="R271" i="42"/>
  <c r="P271" i="42"/>
  <c r="R270" i="42"/>
  <c r="P270" i="42"/>
  <c r="R269" i="42"/>
  <c r="P269" i="42"/>
  <c r="R268" i="42"/>
  <c r="P268" i="42"/>
  <c r="R267" i="42"/>
  <c r="P267" i="42"/>
  <c r="R266" i="42"/>
  <c r="P266" i="42"/>
  <c r="R265" i="42"/>
  <c r="P265" i="42"/>
  <c r="R264" i="42"/>
  <c r="P264" i="42"/>
  <c r="R263" i="42"/>
  <c r="P263" i="42"/>
  <c r="R262" i="42"/>
  <c r="P262" i="42"/>
  <c r="R261" i="42"/>
  <c r="P261" i="42"/>
  <c r="R260" i="42"/>
  <c r="P260" i="42"/>
  <c r="R259" i="42"/>
  <c r="P259" i="42"/>
  <c r="R258" i="42"/>
  <c r="P258" i="42"/>
  <c r="R257" i="42"/>
  <c r="P257" i="42"/>
  <c r="R256" i="42"/>
  <c r="P256" i="42"/>
  <c r="R255" i="42"/>
  <c r="P255" i="42"/>
  <c r="R254" i="42"/>
  <c r="P254" i="42"/>
  <c r="R253" i="42"/>
  <c r="P253" i="42"/>
  <c r="R252" i="42"/>
  <c r="P252" i="42"/>
  <c r="R251" i="42"/>
  <c r="P251" i="42"/>
  <c r="R250" i="42"/>
  <c r="P250" i="42"/>
  <c r="R249" i="42"/>
  <c r="P249" i="42"/>
  <c r="R248" i="42"/>
  <c r="P248" i="42"/>
  <c r="R247" i="42"/>
  <c r="P247" i="42"/>
  <c r="R246" i="42"/>
  <c r="P246" i="42"/>
  <c r="R245" i="42"/>
  <c r="P245" i="42"/>
  <c r="R244" i="42"/>
  <c r="P244" i="42"/>
  <c r="R243" i="42"/>
  <c r="P243" i="42"/>
  <c r="R242" i="42"/>
  <c r="P242" i="42"/>
  <c r="R241" i="42"/>
  <c r="P241" i="42"/>
  <c r="R240" i="42"/>
  <c r="P240" i="42"/>
  <c r="R239" i="42"/>
  <c r="P239" i="42"/>
  <c r="R238" i="42"/>
  <c r="P238" i="42"/>
  <c r="R237" i="42"/>
  <c r="P237" i="42"/>
  <c r="R236" i="42"/>
  <c r="P236" i="42"/>
  <c r="R235" i="42"/>
  <c r="P235" i="42"/>
  <c r="R234" i="42"/>
  <c r="P234" i="42"/>
  <c r="R233" i="42"/>
  <c r="P233" i="42"/>
  <c r="R232" i="42"/>
  <c r="P232" i="42"/>
  <c r="R231" i="42"/>
  <c r="P231" i="42"/>
  <c r="R230" i="42"/>
  <c r="P230" i="42"/>
  <c r="R229" i="42"/>
  <c r="P229" i="42"/>
  <c r="R228" i="42"/>
  <c r="P228" i="42"/>
  <c r="R227" i="42"/>
  <c r="P227" i="42"/>
  <c r="R226" i="42"/>
  <c r="P226" i="42"/>
  <c r="R225" i="42"/>
  <c r="P225" i="42"/>
  <c r="R224" i="42"/>
  <c r="P224" i="42"/>
  <c r="R223" i="42"/>
  <c r="P223" i="42"/>
  <c r="R222" i="42"/>
  <c r="P222" i="42"/>
  <c r="R221" i="42"/>
  <c r="P221" i="42"/>
  <c r="R220" i="42"/>
  <c r="P220" i="42"/>
  <c r="R219" i="42"/>
  <c r="P219" i="42"/>
  <c r="R218" i="42"/>
  <c r="P218" i="42"/>
  <c r="R217" i="42"/>
  <c r="P217" i="42"/>
  <c r="R216" i="42"/>
  <c r="P216" i="42"/>
  <c r="R215" i="42"/>
  <c r="P215" i="42"/>
  <c r="R214" i="42"/>
  <c r="P214" i="42"/>
  <c r="R213" i="42"/>
  <c r="P213" i="42"/>
  <c r="R212" i="42"/>
  <c r="P212" i="42"/>
  <c r="R211" i="42"/>
  <c r="P211" i="42"/>
  <c r="R210" i="42"/>
  <c r="P210" i="42"/>
  <c r="R209" i="42"/>
  <c r="P209" i="42"/>
  <c r="R208" i="42"/>
  <c r="P208" i="42"/>
  <c r="R207" i="42"/>
  <c r="P207" i="42"/>
  <c r="R206" i="42"/>
  <c r="P206" i="42"/>
  <c r="R205" i="42"/>
  <c r="P205" i="42"/>
  <c r="R204" i="42"/>
  <c r="P204" i="42"/>
  <c r="R203" i="42"/>
  <c r="P203" i="42"/>
  <c r="R202" i="42"/>
  <c r="P202" i="42"/>
  <c r="R201" i="42"/>
  <c r="P201" i="42"/>
  <c r="R200" i="42"/>
  <c r="P200" i="42"/>
  <c r="R199" i="42"/>
  <c r="P199" i="42"/>
  <c r="R198" i="42"/>
  <c r="P198" i="42"/>
  <c r="R197" i="42"/>
  <c r="P197" i="42"/>
  <c r="R196" i="42"/>
  <c r="P196" i="42"/>
  <c r="R195" i="42"/>
  <c r="P195" i="42"/>
  <c r="R194" i="42"/>
  <c r="P194" i="42"/>
  <c r="R193" i="42"/>
  <c r="P193" i="42"/>
  <c r="R192" i="42"/>
  <c r="P192" i="42"/>
  <c r="R191" i="42"/>
  <c r="P191" i="42"/>
  <c r="R190" i="42"/>
  <c r="P190" i="42"/>
  <c r="R189" i="42"/>
  <c r="P189" i="42"/>
  <c r="R188" i="42"/>
  <c r="P188" i="42"/>
  <c r="R187" i="42"/>
  <c r="P187" i="42"/>
  <c r="R186" i="42"/>
  <c r="P186" i="42"/>
  <c r="R185" i="42"/>
  <c r="P185" i="42"/>
  <c r="R184" i="42"/>
  <c r="P184" i="42"/>
  <c r="R183" i="42"/>
  <c r="P183" i="42"/>
  <c r="R182" i="42"/>
  <c r="P182" i="42"/>
  <c r="R181" i="42"/>
  <c r="P181" i="42"/>
  <c r="R180" i="42"/>
  <c r="P180" i="42"/>
  <c r="R179" i="42"/>
  <c r="P179" i="42"/>
  <c r="R178" i="42"/>
  <c r="P178" i="42"/>
  <c r="R177" i="42"/>
  <c r="P177" i="42"/>
  <c r="R176" i="42"/>
  <c r="P176" i="42"/>
  <c r="R175" i="42"/>
  <c r="P175" i="42"/>
  <c r="R174" i="42"/>
  <c r="P174" i="42"/>
  <c r="R173" i="42"/>
  <c r="P173" i="42"/>
  <c r="R172" i="42"/>
  <c r="P172" i="42"/>
  <c r="R171" i="42"/>
  <c r="P171" i="42"/>
  <c r="R170" i="42"/>
  <c r="P170" i="42"/>
  <c r="R169" i="42"/>
  <c r="P169" i="42"/>
  <c r="R168" i="42"/>
  <c r="P168" i="42"/>
  <c r="R167" i="42"/>
  <c r="P167" i="42"/>
  <c r="R166" i="42"/>
  <c r="P166" i="42"/>
  <c r="R165" i="42"/>
  <c r="P165" i="42"/>
  <c r="R164" i="42"/>
  <c r="P164" i="42"/>
  <c r="R163" i="42"/>
  <c r="P163" i="42"/>
  <c r="R162" i="42"/>
  <c r="P162" i="42"/>
  <c r="R161" i="42"/>
  <c r="P161" i="42"/>
  <c r="R160" i="42"/>
  <c r="P160" i="42"/>
  <c r="R159" i="42"/>
  <c r="P159" i="42"/>
  <c r="R158" i="42"/>
  <c r="P158" i="42"/>
  <c r="R157" i="42"/>
  <c r="P157" i="42"/>
  <c r="R156" i="42"/>
  <c r="P156" i="42"/>
  <c r="R155" i="42"/>
  <c r="P155" i="42"/>
  <c r="R154" i="42"/>
  <c r="P154" i="42"/>
  <c r="R153" i="42"/>
  <c r="P153" i="42"/>
  <c r="R152" i="42"/>
  <c r="P152" i="42"/>
  <c r="R151" i="42"/>
  <c r="P151" i="42"/>
  <c r="R150" i="42"/>
  <c r="P150" i="42"/>
  <c r="R149" i="42"/>
  <c r="P149" i="42"/>
  <c r="R148" i="42"/>
  <c r="P148" i="42"/>
  <c r="R147" i="42"/>
  <c r="P147" i="42"/>
  <c r="R146" i="42"/>
  <c r="P146" i="42"/>
  <c r="R145" i="42"/>
  <c r="P145" i="42"/>
  <c r="R144" i="42"/>
  <c r="P144" i="42"/>
  <c r="R143" i="42"/>
  <c r="P143" i="42"/>
  <c r="R142" i="42"/>
  <c r="P142" i="42"/>
  <c r="R141" i="42"/>
  <c r="P141" i="42"/>
  <c r="R140" i="42"/>
  <c r="P140" i="42"/>
  <c r="R139" i="42"/>
  <c r="P139" i="42"/>
  <c r="R138" i="42"/>
  <c r="P138" i="42"/>
  <c r="R137" i="42"/>
  <c r="P137" i="42"/>
  <c r="R136" i="42"/>
  <c r="P136" i="42"/>
  <c r="R135" i="42"/>
  <c r="P135" i="42"/>
  <c r="R134" i="42"/>
  <c r="P134" i="42"/>
  <c r="R133" i="42"/>
  <c r="P133" i="42"/>
  <c r="R132" i="42"/>
  <c r="P132" i="42"/>
  <c r="R131" i="42"/>
  <c r="P131" i="42"/>
  <c r="R130" i="42"/>
  <c r="P130" i="42"/>
  <c r="R129" i="42"/>
  <c r="P129" i="42"/>
  <c r="R128" i="42"/>
  <c r="P128" i="42"/>
  <c r="R127" i="42"/>
  <c r="P127" i="42"/>
  <c r="R126" i="42"/>
  <c r="P126" i="42"/>
  <c r="R125" i="42"/>
  <c r="P125" i="42"/>
  <c r="R124" i="42"/>
  <c r="P124" i="42"/>
  <c r="R123" i="42"/>
  <c r="P123" i="42"/>
  <c r="R122" i="42"/>
  <c r="P122" i="42"/>
  <c r="R121" i="42"/>
  <c r="P121" i="42"/>
  <c r="R120" i="42"/>
  <c r="P120" i="42"/>
  <c r="R119" i="42"/>
  <c r="P119" i="42"/>
  <c r="R118" i="42"/>
  <c r="P118" i="42"/>
  <c r="R117" i="42"/>
  <c r="P117" i="42"/>
  <c r="R116" i="42"/>
  <c r="P116" i="42"/>
  <c r="R115" i="42"/>
  <c r="P115" i="42"/>
  <c r="R114" i="42"/>
  <c r="P114" i="42"/>
  <c r="R113" i="42"/>
  <c r="P113" i="42"/>
  <c r="R112" i="42"/>
  <c r="P112" i="42"/>
  <c r="R111" i="42"/>
  <c r="P111" i="42"/>
  <c r="R110" i="42"/>
  <c r="P110" i="42"/>
  <c r="R109" i="42"/>
  <c r="P109" i="42"/>
  <c r="R108" i="42"/>
  <c r="P108" i="42"/>
  <c r="R107" i="42"/>
  <c r="P107" i="42"/>
  <c r="R106" i="42"/>
  <c r="P106" i="42"/>
  <c r="R105" i="42"/>
  <c r="P105" i="42"/>
  <c r="R104" i="42"/>
  <c r="P104" i="42"/>
  <c r="R103" i="42"/>
  <c r="P103" i="42"/>
  <c r="R102" i="42"/>
  <c r="P102" i="42"/>
  <c r="R101" i="42"/>
  <c r="P101" i="42"/>
  <c r="R100" i="42"/>
  <c r="P100" i="42"/>
  <c r="R99" i="42"/>
  <c r="P99" i="42"/>
  <c r="R98" i="42"/>
  <c r="P98" i="42"/>
  <c r="R97" i="42"/>
  <c r="P97" i="42"/>
  <c r="R96" i="42"/>
  <c r="P96" i="42"/>
  <c r="R95" i="42"/>
  <c r="P95" i="42"/>
  <c r="R94" i="42"/>
  <c r="P94" i="42"/>
  <c r="R93" i="42"/>
  <c r="P93" i="42"/>
  <c r="R92" i="42"/>
  <c r="P92" i="42"/>
  <c r="R91" i="42"/>
  <c r="P91" i="42"/>
  <c r="R90" i="42"/>
  <c r="P90" i="42"/>
  <c r="R89" i="42"/>
  <c r="P89" i="42"/>
  <c r="R88" i="42"/>
  <c r="P88" i="42"/>
  <c r="R87" i="42"/>
  <c r="P87" i="42"/>
  <c r="R86" i="42"/>
  <c r="P86" i="42"/>
  <c r="R85" i="42"/>
  <c r="P85" i="42"/>
  <c r="R84" i="42"/>
  <c r="P84" i="42"/>
  <c r="R83" i="42"/>
  <c r="P83" i="42"/>
  <c r="R82" i="42"/>
  <c r="P82" i="42"/>
  <c r="R81" i="42"/>
  <c r="P81" i="42"/>
  <c r="R80" i="42"/>
  <c r="P80" i="42"/>
  <c r="R79" i="42"/>
  <c r="P79" i="42"/>
  <c r="R78" i="42"/>
  <c r="P78" i="42"/>
  <c r="R77" i="42"/>
  <c r="P77" i="42"/>
  <c r="R76" i="42"/>
  <c r="P76" i="42"/>
  <c r="R75" i="42"/>
  <c r="P75" i="42"/>
  <c r="R74" i="42"/>
  <c r="P74" i="42"/>
  <c r="R73" i="42"/>
  <c r="P73" i="42"/>
  <c r="R72" i="42"/>
  <c r="P72" i="42"/>
  <c r="R71" i="42"/>
  <c r="P71" i="42"/>
  <c r="R70" i="42"/>
  <c r="P70" i="42"/>
  <c r="R69" i="42"/>
  <c r="P69" i="42"/>
  <c r="R68" i="42"/>
  <c r="P68" i="42"/>
  <c r="R67" i="42"/>
  <c r="P67" i="42"/>
  <c r="R66" i="42"/>
  <c r="P66" i="42"/>
  <c r="R65" i="42"/>
  <c r="P65" i="42"/>
  <c r="R64" i="42"/>
  <c r="P64" i="42"/>
  <c r="R63" i="42"/>
  <c r="P63" i="42"/>
  <c r="R62" i="42"/>
  <c r="P62" i="42"/>
  <c r="R61" i="42"/>
  <c r="P61" i="42"/>
  <c r="R60" i="42"/>
  <c r="P60" i="42"/>
  <c r="R59" i="42"/>
  <c r="P59" i="42"/>
  <c r="R58" i="42"/>
  <c r="P58" i="42"/>
  <c r="R57" i="42"/>
  <c r="P57" i="42"/>
  <c r="R56" i="42"/>
  <c r="P56" i="42"/>
  <c r="R55" i="42"/>
  <c r="P55" i="42"/>
  <c r="R54" i="42"/>
  <c r="P54" i="42"/>
  <c r="R53" i="42"/>
  <c r="P53" i="42"/>
  <c r="R52" i="42"/>
  <c r="P52" i="42"/>
  <c r="R51" i="42"/>
  <c r="P51" i="42"/>
  <c r="R50" i="42"/>
  <c r="P50" i="42"/>
  <c r="R49" i="42"/>
  <c r="P49" i="42"/>
  <c r="R48" i="42"/>
  <c r="P48" i="42"/>
  <c r="R47" i="42"/>
  <c r="P47" i="42"/>
  <c r="R46" i="42"/>
  <c r="P46" i="42"/>
  <c r="R45" i="42"/>
  <c r="P45" i="42"/>
  <c r="R44" i="42"/>
  <c r="P44" i="42"/>
  <c r="R43" i="42"/>
  <c r="P43" i="42"/>
  <c r="R42" i="42"/>
  <c r="P42" i="42"/>
  <c r="R41" i="42"/>
  <c r="P41" i="42"/>
  <c r="R40" i="42"/>
  <c r="P40" i="42"/>
  <c r="R39" i="42"/>
  <c r="P39" i="42"/>
  <c r="R38" i="42"/>
  <c r="P38" i="42"/>
  <c r="R37" i="42"/>
  <c r="P37" i="42"/>
  <c r="R36" i="42"/>
  <c r="P36" i="42"/>
  <c r="R35" i="42"/>
  <c r="P35" i="42"/>
  <c r="R34" i="42"/>
  <c r="P34" i="42"/>
  <c r="R33" i="42"/>
  <c r="P33" i="42"/>
  <c r="R32" i="42"/>
  <c r="P32" i="42"/>
  <c r="R31" i="42"/>
  <c r="P31" i="42"/>
  <c r="R30" i="42"/>
  <c r="P30" i="42"/>
  <c r="R29" i="42"/>
  <c r="P29" i="42"/>
  <c r="R28" i="42"/>
  <c r="P28" i="42"/>
  <c r="R27" i="42"/>
  <c r="P27" i="42"/>
  <c r="R26" i="42"/>
  <c r="P26" i="42"/>
  <c r="R25" i="42"/>
  <c r="P25" i="42"/>
  <c r="R24" i="42"/>
  <c r="P24" i="42"/>
  <c r="R23" i="42"/>
  <c r="P23" i="42"/>
  <c r="R22" i="42"/>
  <c r="P22" i="42"/>
  <c r="R21" i="42"/>
  <c r="P21" i="42"/>
  <c r="R20" i="42"/>
  <c r="P20" i="42"/>
  <c r="R19" i="42"/>
  <c r="P19" i="42"/>
  <c r="R18" i="42"/>
  <c r="P18" i="42"/>
  <c r="R17" i="42"/>
  <c r="P17" i="42"/>
  <c r="R16" i="42"/>
  <c r="P16" i="42"/>
  <c r="R15" i="42"/>
  <c r="P15" i="42"/>
  <c r="R513" i="41"/>
  <c r="P513" i="41"/>
  <c r="R512" i="41"/>
  <c r="P512" i="41"/>
  <c r="R511" i="41"/>
  <c r="P511" i="41"/>
  <c r="R510" i="41"/>
  <c r="P510" i="41"/>
  <c r="R509" i="41"/>
  <c r="P509" i="41"/>
  <c r="R508" i="41"/>
  <c r="P508" i="41"/>
  <c r="R507" i="41"/>
  <c r="P507" i="41"/>
  <c r="R506" i="41"/>
  <c r="P506" i="41"/>
  <c r="R505" i="41"/>
  <c r="P505" i="41"/>
  <c r="R504" i="41"/>
  <c r="P504" i="41"/>
  <c r="R503" i="41"/>
  <c r="P503" i="41"/>
  <c r="R502" i="41"/>
  <c r="P502" i="41"/>
  <c r="R501" i="41"/>
  <c r="P501" i="41"/>
  <c r="R500" i="41"/>
  <c r="P500" i="41"/>
  <c r="R499" i="41"/>
  <c r="P499" i="41"/>
  <c r="R498" i="41"/>
  <c r="P498" i="41"/>
  <c r="R497" i="41"/>
  <c r="P497" i="41"/>
  <c r="R496" i="41"/>
  <c r="P496" i="41"/>
  <c r="R495" i="41"/>
  <c r="P495" i="41"/>
  <c r="R494" i="41"/>
  <c r="P494" i="41"/>
  <c r="R493" i="41"/>
  <c r="P493" i="41"/>
  <c r="R492" i="41"/>
  <c r="P492" i="41"/>
  <c r="R491" i="41"/>
  <c r="P491" i="41"/>
  <c r="R490" i="41"/>
  <c r="P490" i="41"/>
  <c r="R489" i="41"/>
  <c r="P489" i="41"/>
  <c r="R488" i="41"/>
  <c r="P488" i="41"/>
  <c r="R487" i="41"/>
  <c r="P487" i="41"/>
  <c r="R486" i="41"/>
  <c r="P486" i="41"/>
  <c r="R485" i="41"/>
  <c r="P485" i="41"/>
  <c r="R484" i="41"/>
  <c r="P484" i="41"/>
  <c r="R483" i="41"/>
  <c r="P483" i="41"/>
  <c r="R482" i="41"/>
  <c r="P482" i="41"/>
  <c r="R481" i="41"/>
  <c r="P481" i="41"/>
  <c r="R480" i="41"/>
  <c r="P480" i="41"/>
  <c r="R479" i="41"/>
  <c r="P479" i="41"/>
  <c r="R478" i="41"/>
  <c r="P478" i="41"/>
  <c r="R477" i="41"/>
  <c r="P477" i="41"/>
  <c r="R476" i="41"/>
  <c r="P476" i="41"/>
  <c r="R475" i="41"/>
  <c r="P475" i="41"/>
  <c r="R474" i="41"/>
  <c r="P474" i="41"/>
  <c r="R473" i="41"/>
  <c r="P473" i="41"/>
  <c r="R472" i="41"/>
  <c r="P472" i="41"/>
  <c r="R471" i="41"/>
  <c r="P471" i="41"/>
  <c r="R470" i="41"/>
  <c r="P470" i="41"/>
  <c r="R469" i="41"/>
  <c r="P469" i="41"/>
  <c r="R468" i="41"/>
  <c r="P468" i="41"/>
  <c r="R467" i="41"/>
  <c r="P467" i="41"/>
  <c r="R466" i="41"/>
  <c r="P466" i="41"/>
  <c r="R465" i="41"/>
  <c r="P465" i="41"/>
  <c r="R464" i="41"/>
  <c r="P464" i="41"/>
  <c r="R463" i="41"/>
  <c r="P463" i="41"/>
  <c r="R462" i="41"/>
  <c r="P462" i="41"/>
  <c r="R461" i="41"/>
  <c r="P461" i="41"/>
  <c r="R460" i="41"/>
  <c r="P460" i="41"/>
  <c r="R459" i="41"/>
  <c r="P459" i="41"/>
  <c r="R458" i="41"/>
  <c r="P458" i="41"/>
  <c r="R457" i="41"/>
  <c r="P457" i="41"/>
  <c r="R456" i="41"/>
  <c r="P456" i="41"/>
  <c r="R455" i="41"/>
  <c r="P455" i="41"/>
  <c r="R454" i="41"/>
  <c r="P454" i="41"/>
  <c r="R453" i="41"/>
  <c r="P453" i="41"/>
  <c r="R452" i="41"/>
  <c r="P452" i="41"/>
  <c r="R451" i="41"/>
  <c r="P451" i="41"/>
  <c r="R450" i="41"/>
  <c r="P450" i="41"/>
  <c r="R449" i="41"/>
  <c r="P449" i="41"/>
  <c r="R448" i="41"/>
  <c r="P448" i="41"/>
  <c r="R447" i="41"/>
  <c r="P447" i="41"/>
  <c r="R446" i="41"/>
  <c r="P446" i="41"/>
  <c r="R445" i="41"/>
  <c r="P445" i="41"/>
  <c r="R444" i="41"/>
  <c r="P444" i="41"/>
  <c r="R443" i="41"/>
  <c r="P443" i="41"/>
  <c r="R442" i="41"/>
  <c r="P442" i="41"/>
  <c r="R441" i="41"/>
  <c r="P441" i="41"/>
  <c r="R440" i="41"/>
  <c r="P440" i="41"/>
  <c r="R439" i="41"/>
  <c r="P439" i="41"/>
  <c r="R438" i="41"/>
  <c r="P438" i="41"/>
  <c r="R437" i="41"/>
  <c r="P437" i="41"/>
  <c r="R436" i="41"/>
  <c r="P436" i="41"/>
  <c r="R435" i="41"/>
  <c r="P435" i="41"/>
  <c r="R434" i="41"/>
  <c r="P434" i="41"/>
  <c r="R433" i="41"/>
  <c r="P433" i="41"/>
  <c r="R432" i="41"/>
  <c r="P432" i="41"/>
  <c r="R431" i="41"/>
  <c r="P431" i="41"/>
  <c r="R430" i="41"/>
  <c r="P430" i="41"/>
  <c r="R429" i="41"/>
  <c r="P429" i="41"/>
  <c r="R428" i="41"/>
  <c r="P428" i="41"/>
  <c r="R427" i="41"/>
  <c r="P427" i="41"/>
  <c r="R426" i="41"/>
  <c r="P426" i="41"/>
  <c r="R425" i="41"/>
  <c r="P425" i="41"/>
  <c r="R424" i="41"/>
  <c r="P424" i="41"/>
  <c r="R423" i="41"/>
  <c r="P423" i="41"/>
  <c r="R422" i="41"/>
  <c r="P422" i="41"/>
  <c r="R421" i="41"/>
  <c r="P421" i="41"/>
  <c r="R420" i="41"/>
  <c r="P420" i="41"/>
  <c r="R419" i="41"/>
  <c r="P419" i="41"/>
  <c r="R418" i="41"/>
  <c r="P418" i="41"/>
  <c r="R417" i="41"/>
  <c r="P417" i="41"/>
  <c r="R416" i="41"/>
  <c r="P416" i="41"/>
  <c r="R415" i="41"/>
  <c r="P415" i="41"/>
  <c r="R414" i="41"/>
  <c r="P414" i="41"/>
  <c r="R413" i="41"/>
  <c r="P413" i="41"/>
  <c r="R412" i="41"/>
  <c r="P412" i="41"/>
  <c r="R411" i="41"/>
  <c r="P411" i="41"/>
  <c r="R410" i="41"/>
  <c r="P410" i="41"/>
  <c r="R409" i="41"/>
  <c r="P409" i="41"/>
  <c r="R408" i="41"/>
  <c r="P408" i="41"/>
  <c r="R407" i="41"/>
  <c r="P407" i="41"/>
  <c r="R406" i="41"/>
  <c r="P406" i="41"/>
  <c r="R405" i="41"/>
  <c r="P405" i="41"/>
  <c r="R404" i="41"/>
  <c r="P404" i="41"/>
  <c r="R403" i="41"/>
  <c r="P403" i="41"/>
  <c r="R402" i="41"/>
  <c r="P402" i="41"/>
  <c r="R401" i="41"/>
  <c r="P401" i="41"/>
  <c r="R400" i="41"/>
  <c r="P400" i="41"/>
  <c r="R399" i="41"/>
  <c r="P399" i="41"/>
  <c r="R398" i="41"/>
  <c r="P398" i="41"/>
  <c r="R397" i="41"/>
  <c r="P397" i="41"/>
  <c r="R396" i="41"/>
  <c r="P396" i="41"/>
  <c r="R395" i="41"/>
  <c r="P395" i="41"/>
  <c r="R394" i="41"/>
  <c r="P394" i="41"/>
  <c r="R393" i="41"/>
  <c r="P393" i="41"/>
  <c r="R392" i="41"/>
  <c r="P392" i="41"/>
  <c r="R391" i="41"/>
  <c r="P391" i="41"/>
  <c r="R390" i="41"/>
  <c r="P390" i="41"/>
  <c r="R389" i="41"/>
  <c r="P389" i="41"/>
  <c r="R388" i="41"/>
  <c r="P388" i="41"/>
  <c r="R387" i="41"/>
  <c r="P387" i="41"/>
  <c r="R386" i="41"/>
  <c r="P386" i="41"/>
  <c r="R385" i="41"/>
  <c r="P385" i="41"/>
  <c r="R384" i="41"/>
  <c r="P384" i="41"/>
  <c r="R383" i="41"/>
  <c r="P383" i="41"/>
  <c r="R382" i="41"/>
  <c r="P382" i="41"/>
  <c r="R381" i="41"/>
  <c r="P381" i="41"/>
  <c r="R380" i="41"/>
  <c r="P380" i="41"/>
  <c r="R379" i="41"/>
  <c r="P379" i="41"/>
  <c r="R378" i="41"/>
  <c r="P378" i="41"/>
  <c r="R377" i="41"/>
  <c r="P377" i="41"/>
  <c r="R376" i="41"/>
  <c r="P376" i="41"/>
  <c r="R375" i="41"/>
  <c r="P375" i="41"/>
  <c r="R374" i="41"/>
  <c r="P374" i="41"/>
  <c r="R373" i="41"/>
  <c r="P373" i="41"/>
  <c r="R372" i="41"/>
  <c r="P372" i="41"/>
  <c r="R371" i="41"/>
  <c r="P371" i="41"/>
  <c r="R370" i="41"/>
  <c r="P370" i="41"/>
  <c r="R369" i="41"/>
  <c r="P369" i="41"/>
  <c r="R368" i="41"/>
  <c r="P368" i="41"/>
  <c r="R367" i="41"/>
  <c r="P367" i="41"/>
  <c r="R366" i="41"/>
  <c r="P366" i="41"/>
  <c r="R365" i="41"/>
  <c r="P365" i="41"/>
  <c r="R364" i="41"/>
  <c r="P364" i="41"/>
  <c r="R363" i="41"/>
  <c r="P363" i="41"/>
  <c r="R362" i="41"/>
  <c r="P362" i="41"/>
  <c r="R361" i="41"/>
  <c r="P361" i="41"/>
  <c r="R360" i="41"/>
  <c r="P360" i="41"/>
  <c r="R359" i="41"/>
  <c r="P359" i="41"/>
  <c r="R358" i="41"/>
  <c r="P358" i="41"/>
  <c r="R357" i="41"/>
  <c r="P357" i="41"/>
  <c r="R356" i="41"/>
  <c r="P356" i="41"/>
  <c r="R355" i="41"/>
  <c r="P355" i="41"/>
  <c r="R354" i="41"/>
  <c r="P354" i="41"/>
  <c r="R353" i="41"/>
  <c r="P353" i="41"/>
  <c r="R352" i="41"/>
  <c r="P352" i="41"/>
  <c r="R351" i="41"/>
  <c r="P351" i="41"/>
  <c r="R350" i="41"/>
  <c r="P350" i="41"/>
  <c r="R349" i="41"/>
  <c r="P349" i="41"/>
  <c r="R348" i="41"/>
  <c r="P348" i="41"/>
  <c r="R347" i="41"/>
  <c r="P347" i="41"/>
  <c r="R346" i="41"/>
  <c r="P346" i="41"/>
  <c r="R345" i="41"/>
  <c r="P345" i="41"/>
  <c r="R344" i="41"/>
  <c r="P344" i="41"/>
  <c r="R343" i="41"/>
  <c r="P343" i="41"/>
  <c r="R342" i="41"/>
  <c r="P342" i="41"/>
  <c r="R341" i="41"/>
  <c r="P341" i="41"/>
  <c r="R340" i="41"/>
  <c r="P340" i="41"/>
  <c r="R339" i="41"/>
  <c r="P339" i="41"/>
  <c r="R338" i="41"/>
  <c r="P338" i="41"/>
  <c r="R337" i="41"/>
  <c r="P337" i="41"/>
  <c r="R336" i="41"/>
  <c r="P336" i="41"/>
  <c r="R335" i="41"/>
  <c r="P335" i="41"/>
  <c r="R334" i="41"/>
  <c r="P334" i="41"/>
  <c r="R333" i="41"/>
  <c r="P333" i="41"/>
  <c r="R332" i="41"/>
  <c r="P332" i="41"/>
  <c r="R331" i="41"/>
  <c r="P331" i="41"/>
  <c r="R330" i="41"/>
  <c r="P330" i="41"/>
  <c r="R329" i="41"/>
  <c r="P329" i="41"/>
  <c r="R328" i="41"/>
  <c r="P328" i="41"/>
  <c r="R327" i="41"/>
  <c r="P327" i="41"/>
  <c r="R326" i="41"/>
  <c r="P326" i="41"/>
  <c r="R325" i="41"/>
  <c r="P325" i="41"/>
  <c r="R324" i="41"/>
  <c r="P324" i="41"/>
  <c r="R323" i="41"/>
  <c r="P323" i="41"/>
  <c r="R322" i="41"/>
  <c r="P322" i="41"/>
  <c r="R321" i="41"/>
  <c r="P321" i="41"/>
  <c r="R320" i="41"/>
  <c r="P320" i="41"/>
  <c r="R319" i="41"/>
  <c r="P319" i="41"/>
  <c r="R318" i="41"/>
  <c r="P318" i="41"/>
  <c r="R317" i="41"/>
  <c r="P317" i="41"/>
  <c r="R316" i="41"/>
  <c r="P316" i="41"/>
  <c r="R315" i="41"/>
  <c r="P315" i="41"/>
  <c r="R314" i="41"/>
  <c r="P314" i="41"/>
  <c r="R313" i="41"/>
  <c r="P313" i="41"/>
  <c r="R312" i="41"/>
  <c r="P312" i="41"/>
  <c r="R311" i="41"/>
  <c r="P311" i="41"/>
  <c r="R310" i="41"/>
  <c r="P310" i="41"/>
  <c r="R309" i="41"/>
  <c r="P309" i="41"/>
  <c r="R308" i="41"/>
  <c r="P308" i="41"/>
  <c r="R307" i="41"/>
  <c r="P307" i="41"/>
  <c r="R306" i="41"/>
  <c r="P306" i="41"/>
  <c r="R305" i="41"/>
  <c r="P305" i="41"/>
  <c r="R304" i="41"/>
  <c r="P304" i="41"/>
  <c r="R303" i="41"/>
  <c r="P303" i="41"/>
  <c r="R302" i="41"/>
  <c r="P302" i="41"/>
  <c r="R301" i="41"/>
  <c r="P301" i="41"/>
  <c r="R300" i="41"/>
  <c r="P300" i="41"/>
  <c r="R299" i="41"/>
  <c r="P299" i="41"/>
  <c r="R298" i="41"/>
  <c r="P298" i="41"/>
  <c r="R297" i="41"/>
  <c r="P297" i="41"/>
  <c r="R296" i="41"/>
  <c r="P296" i="41"/>
  <c r="R295" i="41"/>
  <c r="P295" i="41"/>
  <c r="R294" i="41"/>
  <c r="P294" i="41"/>
  <c r="R293" i="41"/>
  <c r="P293" i="41"/>
  <c r="R292" i="41"/>
  <c r="P292" i="41"/>
  <c r="R291" i="41"/>
  <c r="P291" i="41"/>
  <c r="R290" i="41"/>
  <c r="P290" i="41"/>
  <c r="R289" i="41"/>
  <c r="P289" i="41"/>
  <c r="R288" i="41"/>
  <c r="P288" i="41"/>
  <c r="R287" i="41"/>
  <c r="P287" i="41"/>
  <c r="R286" i="41"/>
  <c r="P286" i="41"/>
  <c r="R285" i="41"/>
  <c r="P285" i="41"/>
  <c r="R284" i="41"/>
  <c r="P284" i="41"/>
  <c r="R283" i="41"/>
  <c r="P283" i="41"/>
  <c r="R282" i="41"/>
  <c r="P282" i="41"/>
  <c r="R281" i="41"/>
  <c r="P281" i="41"/>
  <c r="R280" i="41"/>
  <c r="P280" i="41"/>
  <c r="R279" i="41"/>
  <c r="P279" i="41"/>
  <c r="R278" i="41"/>
  <c r="P278" i="41"/>
  <c r="R277" i="41"/>
  <c r="P277" i="41"/>
  <c r="R276" i="41"/>
  <c r="P276" i="41"/>
  <c r="R275" i="41"/>
  <c r="P275" i="41"/>
  <c r="R274" i="41"/>
  <c r="P274" i="41"/>
  <c r="R273" i="41"/>
  <c r="P273" i="41"/>
  <c r="R272" i="41"/>
  <c r="P272" i="41"/>
  <c r="R271" i="41"/>
  <c r="P271" i="41"/>
  <c r="R270" i="41"/>
  <c r="P270" i="41"/>
  <c r="R269" i="41"/>
  <c r="P269" i="41"/>
  <c r="R268" i="41"/>
  <c r="P268" i="41"/>
  <c r="R267" i="41"/>
  <c r="P267" i="41"/>
  <c r="R266" i="41"/>
  <c r="P266" i="41"/>
  <c r="R265" i="41"/>
  <c r="P265" i="41"/>
  <c r="R264" i="41"/>
  <c r="P264" i="41"/>
  <c r="R263" i="41"/>
  <c r="P263" i="41"/>
  <c r="R262" i="41"/>
  <c r="P262" i="41"/>
  <c r="R261" i="41"/>
  <c r="P261" i="41"/>
  <c r="R260" i="41"/>
  <c r="P260" i="41"/>
  <c r="R259" i="41"/>
  <c r="P259" i="41"/>
  <c r="R258" i="41"/>
  <c r="P258" i="41"/>
  <c r="R257" i="41"/>
  <c r="P257" i="41"/>
  <c r="R256" i="41"/>
  <c r="P256" i="41"/>
  <c r="R255" i="41"/>
  <c r="P255" i="41"/>
  <c r="R254" i="41"/>
  <c r="P254" i="41"/>
  <c r="R253" i="41"/>
  <c r="P253" i="41"/>
  <c r="R252" i="41"/>
  <c r="P252" i="41"/>
  <c r="R251" i="41"/>
  <c r="P251" i="41"/>
  <c r="R250" i="41"/>
  <c r="P250" i="41"/>
  <c r="R249" i="41"/>
  <c r="P249" i="41"/>
  <c r="R248" i="41"/>
  <c r="P248" i="41"/>
  <c r="R247" i="41"/>
  <c r="P247" i="41"/>
  <c r="R246" i="41"/>
  <c r="P246" i="41"/>
  <c r="R245" i="41"/>
  <c r="P245" i="41"/>
  <c r="R244" i="41"/>
  <c r="P244" i="41"/>
  <c r="R243" i="41"/>
  <c r="P243" i="41"/>
  <c r="R242" i="41"/>
  <c r="P242" i="41"/>
  <c r="R241" i="41"/>
  <c r="P241" i="41"/>
  <c r="R240" i="41"/>
  <c r="P240" i="41"/>
  <c r="R239" i="41"/>
  <c r="P239" i="41"/>
  <c r="R238" i="41"/>
  <c r="P238" i="41"/>
  <c r="R237" i="41"/>
  <c r="P237" i="41"/>
  <c r="R236" i="41"/>
  <c r="P236" i="41"/>
  <c r="R235" i="41"/>
  <c r="P235" i="41"/>
  <c r="R234" i="41"/>
  <c r="P234" i="41"/>
  <c r="R233" i="41"/>
  <c r="P233" i="41"/>
  <c r="R232" i="41"/>
  <c r="P232" i="41"/>
  <c r="R231" i="41"/>
  <c r="P231" i="41"/>
  <c r="R230" i="41"/>
  <c r="P230" i="41"/>
  <c r="R229" i="41"/>
  <c r="P229" i="41"/>
  <c r="R228" i="41"/>
  <c r="P228" i="41"/>
  <c r="R227" i="41"/>
  <c r="P227" i="41"/>
  <c r="R226" i="41"/>
  <c r="P226" i="41"/>
  <c r="R225" i="41"/>
  <c r="P225" i="41"/>
  <c r="R224" i="41"/>
  <c r="P224" i="41"/>
  <c r="R223" i="41"/>
  <c r="P223" i="41"/>
  <c r="R222" i="41"/>
  <c r="P222" i="41"/>
  <c r="R221" i="41"/>
  <c r="P221" i="41"/>
  <c r="R220" i="41"/>
  <c r="P220" i="41"/>
  <c r="R219" i="41"/>
  <c r="P219" i="41"/>
  <c r="R218" i="41"/>
  <c r="P218" i="41"/>
  <c r="R217" i="41"/>
  <c r="P217" i="41"/>
  <c r="R216" i="41"/>
  <c r="P216" i="41"/>
  <c r="R215" i="41"/>
  <c r="P215" i="41"/>
  <c r="R214" i="41"/>
  <c r="P214" i="41"/>
  <c r="R213" i="41"/>
  <c r="P213" i="41"/>
  <c r="R212" i="41"/>
  <c r="P212" i="41"/>
  <c r="R211" i="41"/>
  <c r="P211" i="41"/>
  <c r="R210" i="41"/>
  <c r="P210" i="41"/>
  <c r="R209" i="41"/>
  <c r="P209" i="41"/>
  <c r="R208" i="41"/>
  <c r="P208" i="41"/>
  <c r="R207" i="41"/>
  <c r="P207" i="41"/>
  <c r="R206" i="41"/>
  <c r="P206" i="41"/>
  <c r="R205" i="41"/>
  <c r="P205" i="41"/>
  <c r="R204" i="41"/>
  <c r="P204" i="41"/>
  <c r="R203" i="41"/>
  <c r="P203" i="41"/>
  <c r="R202" i="41"/>
  <c r="P202" i="41"/>
  <c r="R201" i="41"/>
  <c r="P201" i="41"/>
  <c r="R200" i="41"/>
  <c r="P200" i="41"/>
  <c r="R199" i="41"/>
  <c r="P199" i="41"/>
  <c r="R198" i="41"/>
  <c r="P198" i="41"/>
  <c r="R197" i="41"/>
  <c r="P197" i="41"/>
  <c r="R196" i="41"/>
  <c r="P196" i="41"/>
  <c r="R195" i="41"/>
  <c r="P195" i="41"/>
  <c r="R194" i="41"/>
  <c r="P194" i="41"/>
  <c r="R193" i="41"/>
  <c r="P193" i="41"/>
  <c r="R192" i="41"/>
  <c r="P192" i="41"/>
  <c r="R191" i="41"/>
  <c r="P191" i="41"/>
  <c r="R190" i="41"/>
  <c r="P190" i="41"/>
  <c r="R189" i="41"/>
  <c r="P189" i="41"/>
  <c r="R188" i="41"/>
  <c r="P188" i="41"/>
  <c r="R187" i="41"/>
  <c r="P187" i="41"/>
  <c r="R186" i="41"/>
  <c r="P186" i="41"/>
  <c r="R185" i="41"/>
  <c r="P185" i="41"/>
  <c r="R184" i="41"/>
  <c r="P184" i="41"/>
  <c r="R183" i="41"/>
  <c r="P183" i="41"/>
  <c r="R182" i="41"/>
  <c r="P182" i="41"/>
  <c r="R181" i="41"/>
  <c r="P181" i="41"/>
  <c r="R180" i="41"/>
  <c r="P180" i="41"/>
  <c r="R179" i="41"/>
  <c r="P179" i="41"/>
  <c r="R178" i="41"/>
  <c r="P178" i="41"/>
  <c r="R177" i="41"/>
  <c r="P177" i="41"/>
  <c r="R176" i="41"/>
  <c r="P176" i="41"/>
  <c r="R175" i="41"/>
  <c r="P175" i="41"/>
  <c r="R174" i="41"/>
  <c r="P174" i="41"/>
  <c r="R173" i="41"/>
  <c r="P173" i="41"/>
  <c r="R172" i="41"/>
  <c r="P172" i="41"/>
  <c r="R171" i="41"/>
  <c r="P171" i="41"/>
  <c r="R170" i="41"/>
  <c r="P170" i="41"/>
  <c r="R169" i="41"/>
  <c r="P169" i="41"/>
  <c r="R168" i="41"/>
  <c r="P168" i="41"/>
  <c r="R167" i="41"/>
  <c r="P167" i="41"/>
  <c r="R166" i="41"/>
  <c r="P166" i="41"/>
  <c r="R165" i="41"/>
  <c r="P165" i="41"/>
  <c r="R164" i="41"/>
  <c r="P164" i="41"/>
  <c r="R163" i="41"/>
  <c r="P163" i="41"/>
  <c r="R162" i="41"/>
  <c r="P162" i="41"/>
  <c r="R161" i="41"/>
  <c r="P161" i="41"/>
  <c r="R160" i="41"/>
  <c r="P160" i="41"/>
  <c r="R159" i="41"/>
  <c r="P159" i="41"/>
  <c r="R158" i="41"/>
  <c r="P158" i="41"/>
  <c r="R157" i="41"/>
  <c r="P157" i="41"/>
  <c r="R156" i="41"/>
  <c r="P156" i="41"/>
  <c r="R155" i="41"/>
  <c r="P155" i="41"/>
  <c r="R154" i="41"/>
  <c r="P154" i="41"/>
  <c r="R153" i="41"/>
  <c r="P153" i="41"/>
  <c r="R152" i="41"/>
  <c r="P152" i="41"/>
  <c r="R151" i="41"/>
  <c r="P151" i="41"/>
  <c r="R150" i="41"/>
  <c r="P150" i="41"/>
  <c r="R149" i="41"/>
  <c r="P149" i="41"/>
  <c r="R148" i="41"/>
  <c r="P148" i="41"/>
  <c r="R147" i="41"/>
  <c r="P147" i="41"/>
  <c r="R146" i="41"/>
  <c r="P146" i="41"/>
  <c r="R145" i="41"/>
  <c r="P145" i="41"/>
  <c r="R144" i="41"/>
  <c r="P144" i="41"/>
  <c r="R143" i="41"/>
  <c r="P143" i="41"/>
  <c r="R142" i="41"/>
  <c r="P142" i="41"/>
  <c r="R141" i="41"/>
  <c r="P141" i="41"/>
  <c r="R140" i="41"/>
  <c r="P140" i="41"/>
  <c r="R139" i="41"/>
  <c r="P139" i="41"/>
  <c r="R138" i="41"/>
  <c r="P138" i="41"/>
  <c r="R137" i="41"/>
  <c r="P137" i="41"/>
  <c r="R136" i="41"/>
  <c r="P136" i="41"/>
  <c r="R135" i="41"/>
  <c r="P135" i="41"/>
  <c r="R134" i="41"/>
  <c r="P134" i="41"/>
  <c r="R133" i="41"/>
  <c r="P133" i="41"/>
  <c r="R132" i="41"/>
  <c r="P132" i="41"/>
  <c r="R131" i="41"/>
  <c r="P131" i="41"/>
  <c r="R130" i="41"/>
  <c r="P130" i="41"/>
  <c r="R129" i="41"/>
  <c r="P129" i="41"/>
  <c r="R128" i="41"/>
  <c r="P128" i="41"/>
  <c r="R127" i="41"/>
  <c r="P127" i="41"/>
  <c r="R126" i="41"/>
  <c r="P126" i="41"/>
  <c r="R125" i="41"/>
  <c r="P125" i="41"/>
  <c r="R124" i="41"/>
  <c r="P124" i="41"/>
  <c r="R123" i="41"/>
  <c r="P123" i="41"/>
  <c r="R122" i="41"/>
  <c r="P122" i="41"/>
  <c r="R121" i="41"/>
  <c r="P121" i="41"/>
  <c r="R120" i="41"/>
  <c r="P120" i="41"/>
  <c r="R119" i="41"/>
  <c r="P119" i="41"/>
  <c r="R118" i="41"/>
  <c r="P118" i="41"/>
  <c r="R117" i="41"/>
  <c r="P117" i="41"/>
  <c r="R116" i="41"/>
  <c r="P116" i="41"/>
  <c r="R115" i="41"/>
  <c r="P115" i="41"/>
  <c r="R114" i="41"/>
  <c r="P114" i="41"/>
  <c r="R113" i="41"/>
  <c r="P113" i="41"/>
  <c r="R112" i="41"/>
  <c r="P112" i="41"/>
  <c r="R111" i="41"/>
  <c r="P111" i="41"/>
  <c r="R110" i="41"/>
  <c r="P110" i="41"/>
  <c r="R109" i="41"/>
  <c r="P109" i="41"/>
  <c r="R108" i="41"/>
  <c r="P108" i="41"/>
  <c r="R107" i="41"/>
  <c r="P107" i="41"/>
  <c r="R106" i="41"/>
  <c r="P106" i="41"/>
  <c r="R105" i="41"/>
  <c r="P105" i="41"/>
  <c r="R104" i="41"/>
  <c r="P104" i="41"/>
  <c r="R103" i="41"/>
  <c r="P103" i="41"/>
  <c r="R102" i="41"/>
  <c r="P102" i="41"/>
  <c r="R101" i="41"/>
  <c r="P101" i="41"/>
  <c r="R100" i="41"/>
  <c r="P100" i="41"/>
  <c r="R99" i="41"/>
  <c r="P99" i="41"/>
  <c r="R98" i="41"/>
  <c r="P98" i="41"/>
  <c r="R97" i="41"/>
  <c r="P97" i="41"/>
  <c r="R96" i="41"/>
  <c r="P96" i="41"/>
  <c r="R95" i="41"/>
  <c r="P95" i="41"/>
  <c r="R94" i="41"/>
  <c r="P94" i="41"/>
  <c r="R93" i="41"/>
  <c r="P93" i="41"/>
  <c r="R92" i="41"/>
  <c r="P92" i="41"/>
  <c r="R91" i="41"/>
  <c r="P91" i="41"/>
  <c r="R90" i="41"/>
  <c r="P90" i="41"/>
  <c r="R89" i="41"/>
  <c r="P89" i="41"/>
  <c r="R88" i="41"/>
  <c r="P88" i="41"/>
  <c r="R87" i="41"/>
  <c r="P87" i="41"/>
  <c r="R86" i="41"/>
  <c r="P86" i="41"/>
  <c r="R85" i="41"/>
  <c r="P85" i="41"/>
  <c r="R84" i="41"/>
  <c r="P84" i="41"/>
  <c r="R83" i="41"/>
  <c r="P83" i="41"/>
  <c r="R82" i="41"/>
  <c r="P82" i="41"/>
  <c r="R81" i="41"/>
  <c r="P81" i="41"/>
  <c r="R80" i="41"/>
  <c r="P80" i="41"/>
  <c r="R79" i="41"/>
  <c r="P79" i="41"/>
  <c r="R78" i="41"/>
  <c r="P78" i="41"/>
  <c r="R77" i="41"/>
  <c r="P77" i="41"/>
  <c r="R76" i="41"/>
  <c r="P76" i="41"/>
  <c r="R75" i="41"/>
  <c r="P75" i="41"/>
  <c r="R74" i="41"/>
  <c r="P74" i="41"/>
  <c r="R73" i="41"/>
  <c r="P73" i="41"/>
  <c r="R72" i="41"/>
  <c r="P72" i="41"/>
  <c r="R71" i="41"/>
  <c r="P71" i="41"/>
  <c r="R70" i="41"/>
  <c r="P70" i="41"/>
  <c r="R69" i="41"/>
  <c r="P69" i="41"/>
  <c r="R68" i="41"/>
  <c r="P68" i="41"/>
  <c r="R67" i="41"/>
  <c r="P67" i="41"/>
  <c r="R66" i="41"/>
  <c r="P66" i="41"/>
  <c r="R65" i="41"/>
  <c r="P65" i="41"/>
  <c r="R64" i="41"/>
  <c r="P64" i="41"/>
  <c r="R63" i="41"/>
  <c r="P63" i="41"/>
  <c r="R62" i="41"/>
  <c r="P62" i="41"/>
  <c r="R61" i="41"/>
  <c r="P61" i="41"/>
  <c r="R60" i="41"/>
  <c r="P60" i="41"/>
  <c r="R59" i="41"/>
  <c r="P59" i="41"/>
  <c r="R58" i="41"/>
  <c r="P58" i="41"/>
  <c r="R57" i="41"/>
  <c r="P57" i="41"/>
  <c r="R56" i="41"/>
  <c r="P56" i="41"/>
  <c r="R55" i="41"/>
  <c r="P55" i="41"/>
  <c r="R54" i="41"/>
  <c r="P54" i="41"/>
  <c r="R53" i="41"/>
  <c r="P53" i="41"/>
  <c r="R52" i="41"/>
  <c r="P52" i="41"/>
  <c r="R51" i="41"/>
  <c r="P51" i="41"/>
  <c r="R50" i="41"/>
  <c r="P50" i="41"/>
  <c r="R49" i="41"/>
  <c r="P49" i="41"/>
  <c r="R48" i="41"/>
  <c r="P48" i="41"/>
  <c r="R47" i="41"/>
  <c r="P47" i="41"/>
  <c r="R46" i="41"/>
  <c r="P46" i="41"/>
  <c r="R45" i="41"/>
  <c r="P45" i="41"/>
  <c r="R44" i="41"/>
  <c r="P44" i="41"/>
  <c r="R43" i="41"/>
  <c r="P43" i="41"/>
  <c r="R42" i="41"/>
  <c r="P42" i="41"/>
  <c r="R41" i="41"/>
  <c r="P41" i="41"/>
  <c r="R40" i="41"/>
  <c r="P40" i="41"/>
  <c r="R39" i="41"/>
  <c r="P39" i="41"/>
  <c r="R38" i="41"/>
  <c r="P38" i="41"/>
  <c r="R37" i="41"/>
  <c r="P37" i="41"/>
  <c r="R36" i="41"/>
  <c r="P36" i="41"/>
  <c r="R35" i="41"/>
  <c r="P35" i="41"/>
  <c r="R34" i="41"/>
  <c r="P34" i="41"/>
  <c r="R33" i="41"/>
  <c r="P33" i="41"/>
  <c r="R32" i="41"/>
  <c r="P32" i="41"/>
  <c r="R31" i="41"/>
  <c r="P31" i="41"/>
  <c r="R30" i="41"/>
  <c r="P30" i="41"/>
  <c r="R29" i="41"/>
  <c r="P29" i="41"/>
  <c r="R28" i="41"/>
  <c r="P28" i="41"/>
  <c r="R27" i="41"/>
  <c r="P27" i="41"/>
  <c r="R26" i="41"/>
  <c r="P26" i="41"/>
  <c r="R25" i="41"/>
  <c r="P25" i="41"/>
  <c r="R24" i="41"/>
  <c r="P24" i="41"/>
  <c r="R23" i="41"/>
  <c r="P23" i="41"/>
  <c r="R22" i="41"/>
  <c r="P22" i="41"/>
  <c r="R21" i="41"/>
  <c r="P21" i="41"/>
  <c r="R20" i="41"/>
  <c r="P20" i="41"/>
  <c r="R19" i="41"/>
  <c r="P19" i="41"/>
  <c r="R18" i="41"/>
  <c r="P18" i="41"/>
  <c r="R17" i="41"/>
  <c r="P17" i="41"/>
  <c r="R16" i="41"/>
  <c r="P16" i="41"/>
  <c r="R15" i="41"/>
  <c r="P15" i="41"/>
  <c r="M513" i="46"/>
  <c r="M512" i="46"/>
  <c r="M511" i="46"/>
  <c r="M510" i="46"/>
  <c r="M509" i="46"/>
  <c r="M508" i="46"/>
  <c r="M507" i="46"/>
  <c r="M506" i="46"/>
  <c r="M505" i="46"/>
  <c r="M504" i="46"/>
  <c r="M503" i="46"/>
  <c r="M502" i="46"/>
  <c r="M501" i="46"/>
  <c r="M500" i="46"/>
  <c r="M499" i="46"/>
  <c r="M498" i="46"/>
  <c r="M497" i="46"/>
  <c r="M496" i="46"/>
  <c r="M495" i="46"/>
  <c r="M494" i="46"/>
  <c r="M493" i="46"/>
  <c r="M492" i="46"/>
  <c r="M491" i="46"/>
  <c r="M490" i="46"/>
  <c r="M489" i="46"/>
  <c r="M488" i="46"/>
  <c r="M487" i="46"/>
  <c r="M486" i="46"/>
  <c r="M485" i="46"/>
  <c r="M484" i="46"/>
  <c r="M483" i="46"/>
  <c r="M482" i="46"/>
  <c r="M481" i="46"/>
  <c r="M480" i="46"/>
  <c r="M479" i="46"/>
  <c r="M478" i="46"/>
  <c r="M477" i="46"/>
  <c r="M476" i="46"/>
  <c r="M475" i="46"/>
  <c r="M474" i="46"/>
  <c r="M473" i="46"/>
  <c r="M472" i="46"/>
  <c r="M471" i="46"/>
  <c r="M470" i="46"/>
  <c r="M469" i="46"/>
  <c r="M468" i="46"/>
  <c r="M467" i="46"/>
  <c r="M466" i="46"/>
  <c r="M465" i="46"/>
  <c r="M464" i="46"/>
  <c r="M463" i="46"/>
  <c r="M462" i="46"/>
  <c r="M461" i="46"/>
  <c r="M460" i="46"/>
  <c r="M459" i="46"/>
  <c r="M458" i="46"/>
  <c r="M457" i="46"/>
  <c r="M456" i="46"/>
  <c r="M455" i="46"/>
  <c r="M454" i="46"/>
  <c r="M453" i="46"/>
  <c r="M452" i="46"/>
  <c r="M451" i="46"/>
  <c r="M450" i="46"/>
  <c r="M449" i="46"/>
  <c r="M448" i="46"/>
  <c r="M447" i="46"/>
  <c r="M446" i="46"/>
  <c r="M445" i="46"/>
  <c r="M444" i="46"/>
  <c r="M443" i="46"/>
  <c r="M442" i="46"/>
  <c r="M441" i="46"/>
  <c r="M440" i="46"/>
  <c r="M439" i="46"/>
  <c r="M438" i="46"/>
  <c r="M437" i="46"/>
  <c r="M436" i="46"/>
  <c r="M435" i="46"/>
  <c r="M434" i="46"/>
  <c r="M433" i="46"/>
  <c r="M432" i="46"/>
  <c r="M431" i="46"/>
  <c r="M430" i="46"/>
  <c r="M429" i="46"/>
  <c r="M428" i="46"/>
  <c r="M427" i="46"/>
  <c r="M426" i="46"/>
  <c r="M425" i="46"/>
  <c r="M424" i="46"/>
  <c r="M423" i="46"/>
  <c r="M422" i="46"/>
  <c r="M421" i="46"/>
  <c r="M420" i="46"/>
  <c r="M419" i="46"/>
  <c r="M418" i="46"/>
  <c r="M417" i="46"/>
  <c r="M416" i="46"/>
  <c r="M415" i="46"/>
  <c r="M414" i="46"/>
  <c r="M413" i="46"/>
  <c r="M412" i="46"/>
  <c r="M411" i="46"/>
  <c r="M410" i="46"/>
  <c r="M409" i="46"/>
  <c r="M408" i="46"/>
  <c r="M407" i="46"/>
  <c r="M406" i="46"/>
  <c r="M405" i="46"/>
  <c r="M404" i="46"/>
  <c r="M403" i="46"/>
  <c r="M402" i="46"/>
  <c r="M401" i="46"/>
  <c r="M400" i="46"/>
  <c r="M399" i="46"/>
  <c r="M398" i="46"/>
  <c r="M397" i="46"/>
  <c r="M396" i="46"/>
  <c r="M395" i="46"/>
  <c r="M394" i="46"/>
  <c r="M393" i="46"/>
  <c r="M392" i="46"/>
  <c r="M391" i="46"/>
  <c r="M390" i="46"/>
  <c r="M389" i="46"/>
  <c r="M388" i="46"/>
  <c r="M387" i="46"/>
  <c r="M386" i="46"/>
  <c r="M385" i="46"/>
  <c r="M384" i="46"/>
  <c r="M383" i="46"/>
  <c r="M382" i="46"/>
  <c r="M381" i="46"/>
  <c r="M380" i="46"/>
  <c r="M379" i="46"/>
  <c r="M378" i="46"/>
  <c r="M377" i="46"/>
  <c r="M376" i="46"/>
  <c r="M375" i="46"/>
  <c r="M374" i="46"/>
  <c r="M373" i="46"/>
  <c r="M372" i="46"/>
  <c r="M371" i="46"/>
  <c r="M370" i="46"/>
  <c r="M369" i="46"/>
  <c r="M368" i="46"/>
  <c r="M367" i="46"/>
  <c r="M366" i="46"/>
  <c r="M365" i="46"/>
  <c r="M364" i="46"/>
  <c r="M363" i="46"/>
  <c r="M362" i="46"/>
  <c r="M361" i="46"/>
  <c r="M360" i="46"/>
  <c r="M359" i="46"/>
  <c r="M358" i="46"/>
  <c r="M357" i="46"/>
  <c r="M356" i="46"/>
  <c r="M355" i="46"/>
  <c r="M354" i="46"/>
  <c r="M353" i="46"/>
  <c r="M352" i="46"/>
  <c r="M351" i="46"/>
  <c r="M350" i="46"/>
  <c r="M349" i="46"/>
  <c r="M348" i="46"/>
  <c r="M347" i="46"/>
  <c r="M346" i="46"/>
  <c r="M345" i="46"/>
  <c r="M344" i="46"/>
  <c r="M343" i="46"/>
  <c r="M342" i="46"/>
  <c r="M341" i="46"/>
  <c r="M340" i="46"/>
  <c r="M339" i="46"/>
  <c r="M338" i="46"/>
  <c r="M337" i="46"/>
  <c r="M336" i="46"/>
  <c r="M335" i="46"/>
  <c r="M334" i="46"/>
  <c r="M333" i="46"/>
  <c r="M332" i="46"/>
  <c r="M331" i="46"/>
  <c r="M330" i="46"/>
  <c r="M329" i="46"/>
  <c r="M328" i="46"/>
  <c r="M327" i="46"/>
  <c r="M326" i="46"/>
  <c r="M325" i="46"/>
  <c r="M324" i="46"/>
  <c r="M323" i="46"/>
  <c r="M322" i="46"/>
  <c r="M321" i="46"/>
  <c r="M320" i="46"/>
  <c r="M319" i="46"/>
  <c r="M318" i="46"/>
  <c r="M317" i="46"/>
  <c r="M316" i="46"/>
  <c r="M315" i="46"/>
  <c r="M314" i="46"/>
  <c r="M313" i="46"/>
  <c r="M312" i="46"/>
  <c r="M311" i="46"/>
  <c r="M310" i="46"/>
  <c r="M309" i="46"/>
  <c r="M308" i="46"/>
  <c r="M307" i="46"/>
  <c r="M306" i="46"/>
  <c r="M305" i="46"/>
  <c r="M304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4" i="46"/>
  <c r="M223" i="46"/>
  <c r="M222" i="46"/>
  <c r="M221" i="46"/>
  <c r="M220" i="46"/>
  <c r="M219" i="46"/>
  <c r="M218" i="46"/>
  <c r="M217" i="46"/>
  <c r="M216" i="46"/>
  <c r="M215" i="46"/>
  <c r="M214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513" i="13"/>
  <c r="M512" i="13"/>
  <c r="M511" i="13"/>
  <c r="M510" i="13"/>
  <c r="M509" i="13"/>
  <c r="M508" i="13"/>
  <c r="M507" i="13"/>
  <c r="M506" i="13"/>
  <c r="M505" i="13"/>
  <c r="M504" i="13"/>
  <c r="M503" i="13"/>
  <c r="M502" i="13"/>
  <c r="M501" i="13"/>
  <c r="M500" i="13"/>
  <c r="M499" i="13"/>
  <c r="M498" i="13"/>
  <c r="M497" i="13"/>
  <c r="M496" i="13"/>
  <c r="M495" i="13"/>
  <c r="M494" i="13"/>
  <c r="M493" i="13"/>
  <c r="M492" i="13"/>
  <c r="M491" i="13"/>
  <c r="M490" i="13"/>
  <c r="M489" i="13"/>
  <c r="M488" i="13"/>
  <c r="M487" i="13"/>
  <c r="M486" i="13"/>
  <c r="M485" i="13"/>
  <c r="M484" i="13"/>
  <c r="M483" i="13"/>
  <c r="M482" i="13"/>
  <c r="M481" i="13"/>
  <c r="M480" i="13"/>
  <c r="M479" i="13"/>
  <c r="M478" i="13"/>
  <c r="M477" i="13"/>
  <c r="M476" i="13"/>
  <c r="M475" i="13"/>
  <c r="M474" i="13"/>
  <c r="M473" i="13"/>
  <c r="M472" i="13"/>
  <c r="M471" i="13"/>
  <c r="M470" i="13"/>
  <c r="M469" i="13"/>
  <c r="M468" i="13"/>
  <c r="M467" i="13"/>
  <c r="M466" i="13"/>
  <c r="M465" i="13"/>
  <c r="M464" i="13"/>
  <c r="M463" i="13"/>
  <c r="M462" i="13"/>
  <c r="M461" i="13"/>
  <c r="M460" i="13"/>
  <c r="M459" i="13"/>
  <c r="M458" i="13"/>
  <c r="M457" i="13"/>
  <c r="M456" i="13"/>
  <c r="M455" i="13"/>
  <c r="M454" i="13"/>
  <c r="M453" i="13"/>
  <c r="M452" i="13"/>
  <c r="M451" i="13"/>
  <c r="M450" i="13"/>
  <c r="M449" i="13"/>
  <c r="M448" i="13"/>
  <c r="M447" i="13"/>
  <c r="M446" i="13"/>
  <c r="M445" i="13"/>
  <c r="M444" i="13"/>
  <c r="M443" i="13"/>
  <c r="M442" i="13"/>
  <c r="M441" i="13"/>
  <c r="M440" i="13"/>
  <c r="M439" i="13"/>
  <c r="M438" i="13"/>
  <c r="M437" i="13"/>
  <c r="M436" i="13"/>
  <c r="M435" i="13"/>
  <c r="M434" i="13"/>
  <c r="M433" i="13"/>
  <c r="M432" i="13"/>
  <c r="M431" i="13"/>
  <c r="M430" i="13"/>
  <c r="M429" i="13"/>
  <c r="M428" i="13"/>
  <c r="M427" i="13"/>
  <c r="M426" i="13"/>
  <c r="M425" i="13"/>
  <c r="M424" i="13"/>
  <c r="M423" i="13"/>
  <c r="M422" i="13"/>
  <c r="M421" i="13"/>
  <c r="M420" i="13"/>
  <c r="M419" i="13"/>
  <c r="M418" i="13"/>
  <c r="M417" i="13"/>
  <c r="M416" i="13"/>
  <c r="M415" i="13"/>
  <c r="M414" i="13"/>
  <c r="M413" i="13"/>
  <c r="M412" i="13"/>
  <c r="M411" i="13"/>
  <c r="M410" i="13"/>
  <c r="M409" i="13"/>
  <c r="M408" i="13"/>
  <c r="M407" i="13"/>
  <c r="M406" i="13"/>
  <c r="M405" i="13"/>
  <c r="M404" i="13"/>
  <c r="M403" i="13"/>
  <c r="M402" i="13"/>
  <c r="M401" i="13"/>
  <c r="M400" i="13"/>
  <c r="M399" i="13"/>
  <c r="M398" i="13"/>
  <c r="M397" i="13"/>
  <c r="M396" i="13"/>
  <c r="M395" i="13"/>
  <c r="M394" i="13"/>
  <c r="M393" i="13"/>
  <c r="M392" i="13"/>
  <c r="M391" i="13"/>
  <c r="M390" i="13"/>
  <c r="M389" i="13"/>
  <c r="M388" i="13"/>
  <c r="M387" i="13"/>
  <c r="M386" i="13"/>
  <c r="M385" i="13"/>
  <c r="M384" i="13"/>
  <c r="M383" i="13"/>
  <c r="M382" i="13"/>
  <c r="M381" i="13"/>
  <c r="M380" i="13"/>
  <c r="M379" i="13"/>
  <c r="M378" i="13"/>
  <c r="M377" i="13"/>
  <c r="M376" i="13"/>
  <c r="M375" i="13"/>
  <c r="M374" i="13"/>
  <c r="M373" i="13"/>
  <c r="M372" i="13"/>
  <c r="M371" i="13"/>
  <c r="M370" i="13"/>
  <c r="M369" i="13"/>
  <c r="M368" i="13"/>
  <c r="M367" i="13"/>
  <c r="M366" i="13"/>
  <c r="M365" i="13"/>
  <c r="M364" i="13"/>
  <c r="M363" i="13"/>
  <c r="M362" i="13"/>
  <c r="M361" i="13"/>
  <c r="M360" i="13"/>
  <c r="M359" i="13"/>
  <c r="M358" i="13"/>
  <c r="M357" i="13"/>
  <c r="M356" i="13"/>
  <c r="M355" i="13"/>
  <c r="M354" i="13"/>
  <c r="M353" i="13"/>
  <c r="M352" i="13"/>
  <c r="M351" i="13"/>
  <c r="M350" i="13"/>
  <c r="M349" i="13"/>
  <c r="M348" i="13"/>
  <c r="M347" i="13"/>
  <c r="M346" i="13"/>
  <c r="M345" i="13"/>
  <c r="M344" i="13"/>
  <c r="M343" i="13"/>
  <c r="M342" i="13"/>
  <c r="M341" i="13"/>
  <c r="M340" i="13"/>
  <c r="M339" i="13"/>
  <c r="M338" i="13"/>
  <c r="M337" i="13"/>
  <c r="M336" i="13"/>
  <c r="M335" i="13"/>
  <c r="M334" i="13"/>
  <c r="M333" i="13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1" i="13"/>
  <c r="M240" i="13"/>
  <c r="M239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513" i="45"/>
  <c r="M512" i="45"/>
  <c r="M511" i="45"/>
  <c r="M510" i="45"/>
  <c r="M509" i="45"/>
  <c r="M508" i="45"/>
  <c r="M507" i="45"/>
  <c r="M506" i="45"/>
  <c r="M505" i="45"/>
  <c r="M504" i="45"/>
  <c r="M503" i="45"/>
  <c r="M502" i="45"/>
  <c r="M501" i="45"/>
  <c r="M500" i="45"/>
  <c r="M499" i="45"/>
  <c r="M498" i="45"/>
  <c r="M497" i="45"/>
  <c r="M496" i="45"/>
  <c r="M495" i="45"/>
  <c r="M494" i="45"/>
  <c r="M493" i="45"/>
  <c r="M492" i="45"/>
  <c r="M491" i="45"/>
  <c r="M490" i="45"/>
  <c r="M489" i="45"/>
  <c r="M488" i="45"/>
  <c r="M487" i="45"/>
  <c r="M486" i="45"/>
  <c r="M485" i="45"/>
  <c r="M484" i="45"/>
  <c r="M483" i="45"/>
  <c r="M482" i="45"/>
  <c r="M481" i="45"/>
  <c r="M480" i="45"/>
  <c r="M479" i="45"/>
  <c r="M478" i="45"/>
  <c r="M477" i="45"/>
  <c r="M476" i="45"/>
  <c r="M475" i="45"/>
  <c r="M474" i="45"/>
  <c r="M473" i="45"/>
  <c r="M472" i="45"/>
  <c r="M471" i="45"/>
  <c r="M470" i="45"/>
  <c r="M469" i="45"/>
  <c r="M468" i="45"/>
  <c r="M467" i="45"/>
  <c r="M466" i="45"/>
  <c r="M465" i="45"/>
  <c r="M464" i="45"/>
  <c r="M463" i="45"/>
  <c r="M462" i="45"/>
  <c r="M461" i="45"/>
  <c r="M460" i="45"/>
  <c r="M459" i="45"/>
  <c r="M458" i="45"/>
  <c r="M457" i="45"/>
  <c r="M456" i="45"/>
  <c r="M455" i="45"/>
  <c r="M454" i="45"/>
  <c r="M453" i="45"/>
  <c r="M452" i="45"/>
  <c r="M451" i="45"/>
  <c r="M450" i="45"/>
  <c r="M449" i="45"/>
  <c r="M448" i="45"/>
  <c r="M447" i="45"/>
  <c r="M446" i="45"/>
  <c r="M445" i="45"/>
  <c r="M444" i="45"/>
  <c r="M443" i="45"/>
  <c r="M442" i="45"/>
  <c r="M441" i="45"/>
  <c r="M440" i="45"/>
  <c r="M439" i="45"/>
  <c r="M438" i="45"/>
  <c r="M437" i="45"/>
  <c r="M436" i="45"/>
  <c r="M435" i="45"/>
  <c r="M434" i="45"/>
  <c r="M433" i="45"/>
  <c r="M432" i="45"/>
  <c r="M431" i="45"/>
  <c r="M430" i="45"/>
  <c r="M429" i="45"/>
  <c r="M428" i="45"/>
  <c r="M427" i="45"/>
  <c r="M426" i="45"/>
  <c r="M425" i="45"/>
  <c r="M424" i="45"/>
  <c r="M423" i="45"/>
  <c r="M422" i="45"/>
  <c r="M421" i="45"/>
  <c r="M420" i="45"/>
  <c r="M419" i="45"/>
  <c r="M418" i="45"/>
  <c r="M417" i="45"/>
  <c r="M416" i="45"/>
  <c r="M415" i="45"/>
  <c r="M414" i="45"/>
  <c r="M413" i="45"/>
  <c r="M412" i="45"/>
  <c r="M411" i="45"/>
  <c r="M410" i="45"/>
  <c r="M409" i="45"/>
  <c r="M408" i="45"/>
  <c r="M407" i="45"/>
  <c r="M406" i="45"/>
  <c r="M405" i="45"/>
  <c r="M404" i="45"/>
  <c r="M403" i="45"/>
  <c r="M402" i="45"/>
  <c r="M401" i="45"/>
  <c r="M400" i="45"/>
  <c r="M399" i="45"/>
  <c r="M398" i="45"/>
  <c r="M397" i="45"/>
  <c r="M396" i="45"/>
  <c r="M395" i="45"/>
  <c r="M394" i="45"/>
  <c r="M393" i="45"/>
  <c r="M392" i="45"/>
  <c r="M391" i="45"/>
  <c r="M390" i="45"/>
  <c r="M389" i="45"/>
  <c r="M388" i="45"/>
  <c r="M387" i="45"/>
  <c r="M386" i="45"/>
  <c r="M385" i="45"/>
  <c r="M384" i="45"/>
  <c r="M383" i="45"/>
  <c r="M382" i="45"/>
  <c r="M381" i="45"/>
  <c r="M380" i="45"/>
  <c r="M379" i="45"/>
  <c r="M378" i="45"/>
  <c r="M377" i="45"/>
  <c r="M376" i="45"/>
  <c r="M375" i="45"/>
  <c r="M374" i="45"/>
  <c r="M373" i="45"/>
  <c r="M372" i="45"/>
  <c r="M371" i="45"/>
  <c r="M370" i="45"/>
  <c r="M369" i="45"/>
  <c r="M368" i="45"/>
  <c r="M367" i="45"/>
  <c r="M366" i="45"/>
  <c r="M365" i="45"/>
  <c r="M364" i="45"/>
  <c r="M363" i="45"/>
  <c r="M362" i="45"/>
  <c r="M361" i="45"/>
  <c r="M360" i="45"/>
  <c r="M359" i="45"/>
  <c r="M358" i="45"/>
  <c r="M357" i="45"/>
  <c r="M356" i="45"/>
  <c r="M355" i="45"/>
  <c r="M354" i="45"/>
  <c r="M353" i="45"/>
  <c r="M352" i="45"/>
  <c r="M351" i="45"/>
  <c r="M350" i="45"/>
  <c r="M349" i="45"/>
  <c r="M348" i="45"/>
  <c r="M347" i="45"/>
  <c r="M346" i="45"/>
  <c r="M345" i="45"/>
  <c r="M344" i="45"/>
  <c r="M343" i="45"/>
  <c r="M342" i="45"/>
  <c r="M341" i="45"/>
  <c r="M340" i="45"/>
  <c r="M339" i="45"/>
  <c r="M338" i="45"/>
  <c r="M337" i="45"/>
  <c r="M336" i="45"/>
  <c r="M335" i="45"/>
  <c r="M334" i="45"/>
  <c r="M333" i="45"/>
  <c r="M332" i="45"/>
  <c r="M331" i="45"/>
  <c r="M330" i="45"/>
  <c r="M329" i="45"/>
  <c r="M328" i="45"/>
  <c r="M327" i="45"/>
  <c r="M326" i="45"/>
  <c r="M325" i="45"/>
  <c r="M324" i="45"/>
  <c r="M323" i="45"/>
  <c r="M322" i="45"/>
  <c r="M321" i="45"/>
  <c r="M320" i="45"/>
  <c r="M319" i="45"/>
  <c r="M318" i="45"/>
  <c r="M317" i="45"/>
  <c r="M316" i="45"/>
  <c r="M315" i="45"/>
  <c r="M314" i="45"/>
  <c r="M313" i="45"/>
  <c r="M312" i="45"/>
  <c r="M311" i="45"/>
  <c r="M310" i="45"/>
  <c r="M309" i="45"/>
  <c r="M308" i="45"/>
  <c r="M307" i="45"/>
  <c r="M306" i="45"/>
  <c r="M305" i="45"/>
  <c r="M304" i="45"/>
  <c r="M303" i="45"/>
  <c r="M302" i="45"/>
  <c r="M301" i="45"/>
  <c r="M300" i="45"/>
  <c r="M299" i="45"/>
  <c r="M298" i="45"/>
  <c r="M297" i="45"/>
  <c r="M296" i="45"/>
  <c r="M295" i="45"/>
  <c r="M294" i="45"/>
  <c r="M293" i="45"/>
  <c r="M292" i="45"/>
  <c r="M291" i="45"/>
  <c r="M290" i="45"/>
  <c r="M289" i="45"/>
  <c r="M288" i="45"/>
  <c r="M287" i="45"/>
  <c r="M286" i="45"/>
  <c r="M285" i="45"/>
  <c r="M284" i="45"/>
  <c r="M283" i="45"/>
  <c r="M282" i="45"/>
  <c r="M281" i="45"/>
  <c r="M280" i="45"/>
  <c r="M279" i="45"/>
  <c r="M278" i="45"/>
  <c r="M277" i="45"/>
  <c r="M276" i="45"/>
  <c r="M275" i="45"/>
  <c r="M274" i="45"/>
  <c r="M273" i="45"/>
  <c r="M272" i="45"/>
  <c r="M271" i="45"/>
  <c r="M270" i="45"/>
  <c r="M269" i="45"/>
  <c r="M268" i="45"/>
  <c r="M267" i="45"/>
  <c r="M266" i="45"/>
  <c r="M265" i="45"/>
  <c r="M264" i="45"/>
  <c r="M263" i="45"/>
  <c r="M262" i="45"/>
  <c r="M261" i="45"/>
  <c r="M260" i="45"/>
  <c r="M259" i="45"/>
  <c r="M258" i="45"/>
  <c r="M257" i="45"/>
  <c r="M256" i="45"/>
  <c r="M255" i="45"/>
  <c r="M254" i="45"/>
  <c r="M253" i="45"/>
  <c r="M252" i="45"/>
  <c r="M251" i="45"/>
  <c r="M250" i="45"/>
  <c r="M249" i="45"/>
  <c r="M248" i="45"/>
  <c r="M247" i="45"/>
  <c r="M246" i="45"/>
  <c r="M245" i="45"/>
  <c r="M244" i="45"/>
  <c r="M243" i="45"/>
  <c r="M242" i="45"/>
  <c r="M241" i="45"/>
  <c r="M240" i="45"/>
  <c r="M239" i="45"/>
  <c r="M238" i="45"/>
  <c r="M237" i="45"/>
  <c r="M236" i="45"/>
  <c r="M235" i="45"/>
  <c r="M234" i="45"/>
  <c r="M233" i="45"/>
  <c r="M232" i="45"/>
  <c r="M231" i="45"/>
  <c r="M230" i="45"/>
  <c r="M229" i="45"/>
  <c r="M228" i="45"/>
  <c r="M227" i="45"/>
  <c r="M226" i="45"/>
  <c r="M225" i="45"/>
  <c r="M224" i="45"/>
  <c r="M223" i="45"/>
  <c r="M222" i="45"/>
  <c r="M221" i="45"/>
  <c r="M220" i="45"/>
  <c r="M219" i="45"/>
  <c r="M218" i="45"/>
  <c r="M217" i="45"/>
  <c r="M216" i="45"/>
  <c r="M215" i="45"/>
  <c r="M214" i="45"/>
  <c r="M213" i="45"/>
  <c r="M212" i="45"/>
  <c r="M211" i="45"/>
  <c r="M210" i="45"/>
  <c r="M209" i="45"/>
  <c r="M208" i="45"/>
  <c r="M207" i="45"/>
  <c r="M206" i="45"/>
  <c r="M205" i="45"/>
  <c r="M204" i="45"/>
  <c r="M203" i="45"/>
  <c r="M202" i="45"/>
  <c r="M201" i="45"/>
  <c r="M200" i="45"/>
  <c r="M199" i="45"/>
  <c r="M198" i="45"/>
  <c r="M197" i="45"/>
  <c r="M196" i="45"/>
  <c r="M195" i="45"/>
  <c r="M194" i="45"/>
  <c r="M193" i="45"/>
  <c r="M192" i="45"/>
  <c r="M191" i="45"/>
  <c r="M190" i="45"/>
  <c r="M189" i="45"/>
  <c r="M188" i="45"/>
  <c r="M187" i="45"/>
  <c r="M186" i="45"/>
  <c r="M185" i="45"/>
  <c r="M184" i="45"/>
  <c r="M183" i="45"/>
  <c r="M182" i="45"/>
  <c r="M181" i="45"/>
  <c r="M180" i="45"/>
  <c r="M179" i="45"/>
  <c r="M178" i="45"/>
  <c r="M177" i="45"/>
  <c r="M176" i="45"/>
  <c r="M175" i="45"/>
  <c r="M174" i="45"/>
  <c r="M173" i="45"/>
  <c r="M172" i="45"/>
  <c r="M171" i="45"/>
  <c r="M170" i="45"/>
  <c r="M169" i="45"/>
  <c r="M168" i="45"/>
  <c r="M167" i="45"/>
  <c r="M166" i="45"/>
  <c r="M165" i="45"/>
  <c r="M164" i="45"/>
  <c r="M163" i="45"/>
  <c r="M162" i="45"/>
  <c r="M161" i="45"/>
  <c r="M160" i="45"/>
  <c r="M159" i="45"/>
  <c r="M158" i="45"/>
  <c r="M157" i="45"/>
  <c r="M156" i="45"/>
  <c r="M155" i="45"/>
  <c r="M154" i="45"/>
  <c r="M153" i="45"/>
  <c r="M152" i="45"/>
  <c r="M151" i="45"/>
  <c r="M150" i="45"/>
  <c r="M149" i="45"/>
  <c r="M148" i="45"/>
  <c r="M147" i="45"/>
  <c r="M146" i="45"/>
  <c r="M145" i="45"/>
  <c r="M144" i="45"/>
  <c r="M143" i="45"/>
  <c r="M142" i="45"/>
  <c r="M141" i="45"/>
  <c r="M140" i="45"/>
  <c r="M139" i="45"/>
  <c r="M138" i="45"/>
  <c r="M137" i="45"/>
  <c r="M136" i="45"/>
  <c r="M135" i="45"/>
  <c r="M134" i="45"/>
  <c r="M133" i="45"/>
  <c r="M132" i="45"/>
  <c r="M131" i="45"/>
  <c r="M130" i="45"/>
  <c r="M129" i="45"/>
  <c r="M128" i="45"/>
  <c r="M127" i="45"/>
  <c r="M126" i="45"/>
  <c r="M125" i="45"/>
  <c r="M124" i="45"/>
  <c r="M123" i="45"/>
  <c r="M122" i="45"/>
  <c r="M121" i="45"/>
  <c r="M120" i="45"/>
  <c r="M119" i="45"/>
  <c r="M118" i="45"/>
  <c r="M117" i="45"/>
  <c r="M116" i="45"/>
  <c r="M115" i="45"/>
  <c r="M114" i="45"/>
  <c r="M113" i="45"/>
  <c r="M112" i="45"/>
  <c r="M111" i="45"/>
  <c r="M110" i="45"/>
  <c r="M109" i="45"/>
  <c r="M108" i="45"/>
  <c r="M107" i="45"/>
  <c r="M106" i="45"/>
  <c r="M105" i="45"/>
  <c r="M104" i="45"/>
  <c r="M103" i="45"/>
  <c r="M102" i="45"/>
  <c r="M101" i="45"/>
  <c r="M100" i="45"/>
  <c r="M99" i="45"/>
  <c r="M98" i="45"/>
  <c r="M97" i="45"/>
  <c r="M96" i="45"/>
  <c r="M95" i="45"/>
  <c r="M94" i="45"/>
  <c r="M93" i="45"/>
  <c r="M92" i="45"/>
  <c r="M91" i="45"/>
  <c r="M90" i="45"/>
  <c r="M89" i="45"/>
  <c r="M88" i="45"/>
  <c r="M87" i="45"/>
  <c r="M86" i="45"/>
  <c r="M85" i="45"/>
  <c r="M84" i="45"/>
  <c r="M83" i="45"/>
  <c r="M82" i="45"/>
  <c r="M81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6" i="45"/>
  <c r="M45" i="45"/>
  <c r="M44" i="45"/>
  <c r="M43" i="45"/>
  <c r="M42" i="45"/>
  <c r="M41" i="45"/>
  <c r="M40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1" i="14"/>
  <c r="M500" i="14"/>
  <c r="M499" i="14"/>
  <c r="M498" i="14"/>
  <c r="M497" i="14"/>
  <c r="M496" i="14"/>
  <c r="M495" i="14"/>
  <c r="M494" i="14"/>
  <c r="M493" i="14"/>
  <c r="M492" i="14"/>
  <c r="M491" i="14"/>
  <c r="M490" i="14"/>
  <c r="M489" i="14"/>
  <c r="M488" i="14"/>
  <c r="M487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7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6" i="14"/>
  <c r="M335" i="14"/>
  <c r="M334" i="14"/>
  <c r="M333" i="14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M318" i="14"/>
  <c r="M317" i="14"/>
  <c r="M316" i="14"/>
  <c r="M315" i="14"/>
  <c r="M314" i="14"/>
  <c r="M313" i="14"/>
  <c r="M312" i="14"/>
  <c r="M311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513" i="44"/>
  <c r="M512" i="44"/>
  <c r="M511" i="44"/>
  <c r="M510" i="44"/>
  <c r="M509" i="44"/>
  <c r="M508" i="44"/>
  <c r="M507" i="44"/>
  <c r="M506" i="44"/>
  <c r="M505" i="44"/>
  <c r="M504" i="44"/>
  <c r="M503" i="44"/>
  <c r="M502" i="44"/>
  <c r="M501" i="44"/>
  <c r="M500" i="44"/>
  <c r="M499" i="44"/>
  <c r="M498" i="44"/>
  <c r="M497" i="44"/>
  <c r="M496" i="44"/>
  <c r="M495" i="44"/>
  <c r="M494" i="44"/>
  <c r="M493" i="44"/>
  <c r="M492" i="44"/>
  <c r="M491" i="44"/>
  <c r="M490" i="44"/>
  <c r="M489" i="44"/>
  <c r="M488" i="44"/>
  <c r="M487" i="44"/>
  <c r="M486" i="44"/>
  <c r="M485" i="44"/>
  <c r="M484" i="44"/>
  <c r="M483" i="44"/>
  <c r="M482" i="44"/>
  <c r="M481" i="44"/>
  <c r="M480" i="44"/>
  <c r="M479" i="44"/>
  <c r="M478" i="44"/>
  <c r="M477" i="44"/>
  <c r="M476" i="44"/>
  <c r="M475" i="44"/>
  <c r="M474" i="44"/>
  <c r="M473" i="44"/>
  <c r="M472" i="44"/>
  <c r="M471" i="44"/>
  <c r="M470" i="44"/>
  <c r="M469" i="44"/>
  <c r="M468" i="44"/>
  <c r="M467" i="44"/>
  <c r="M466" i="44"/>
  <c r="M465" i="44"/>
  <c r="M464" i="44"/>
  <c r="M463" i="44"/>
  <c r="M462" i="44"/>
  <c r="M461" i="44"/>
  <c r="M460" i="44"/>
  <c r="M459" i="44"/>
  <c r="M458" i="44"/>
  <c r="M457" i="44"/>
  <c r="M456" i="44"/>
  <c r="M455" i="44"/>
  <c r="M454" i="44"/>
  <c r="M453" i="44"/>
  <c r="M452" i="44"/>
  <c r="M451" i="44"/>
  <c r="M450" i="44"/>
  <c r="M449" i="44"/>
  <c r="M448" i="44"/>
  <c r="M447" i="44"/>
  <c r="M446" i="44"/>
  <c r="M445" i="44"/>
  <c r="M444" i="44"/>
  <c r="M443" i="44"/>
  <c r="M442" i="44"/>
  <c r="M441" i="44"/>
  <c r="M440" i="44"/>
  <c r="M439" i="44"/>
  <c r="M438" i="44"/>
  <c r="M437" i="44"/>
  <c r="M436" i="44"/>
  <c r="M435" i="44"/>
  <c r="M434" i="44"/>
  <c r="M433" i="44"/>
  <c r="M432" i="44"/>
  <c r="M431" i="44"/>
  <c r="M430" i="44"/>
  <c r="M429" i="44"/>
  <c r="M428" i="44"/>
  <c r="M427" i="44"/>
  <c r="M426" i="44"/>
  <c r="M425" i="44"/>
  <c r="M424" i="44"/>
  <c r="M423" i="44"/>
  <c r="M422" i="44"/>
  <c r="M421" i="44"/>
  <c r="M420" i="44"/>
  <c r="M419" i="44"/>
  <c r="M418" i="44"/>
  <c r="M417" i="44"/>
  <c r="M416" i="44"/>
  <c r="M415" i="44"/>
  <c r="M414" i="44"/>
  <c r="M413" i="44"/>
  <c r="M412" i="44"/>
  <c r="M411" i="44"/>
  <c r="M410" i="44"/>
  <c r="M409" i="44"/>
  <c r="M408" i="44"/>
  <c r="M407" i="44"/>
  <c r="M406" i="44"/>
  <c r="M405" i="44"/>
  <c r="M404" i="44"/>
  <c r="M403" i="44"/>
  <c r="M402" i="44"/>
  <c r="M401" i="44"/>
  <c r="M400" i="44"/>
  <c r="M399" i="44"/>
  <c r="M398" i="44"/>
  <c r="M397" i="44"/>
  <c r="M396" i="44"/>
  <c r="M395" i="44"/>
  <c r="M394" i="44"/>
  <c r="M393" i="44"/>
  <c r="M392" i="44"/>
  <c r="M391" i="44"/>
  <c r="M390" i="44"/>
  <c r="M389" i="44"/>
  <c r="M388" i="44"/>
  <c r="M387" i="44"/>
  <c r="M386" i="44"/>
  <c r="M385" i="44"/>
  <c r="M384" i="44"/>
  <c r="M383" i="44"/>
  <c r="M382" i="44"/>
  <c r="M381" i="44"/>
  <c r="M380" i="44"/>
  <c r="M379" i="44"/>
  <c r="M378" i="44"/>
  <c r="M377" i="44"/>
  <c r="M376" i="44"/>
  <c r="M375" i="44"/>
  <c r="M374" i="44"/>
  <c r="M373" i="44"/>
  <c r="M372" i="44"/>
  <c r="M371" i="44"/>
  <c r="M370" i="44"/>
  <c r="M369" i="44"/>
  <c r="M368" i="44"/>
  <c r="M367" i="44"/>
  <c r="M366" i="44"/>
  <c r="M365" i="44"/>
  <c r="M364" i="44"/>
  <c r="M363" i="44"/>
  <c r="M362" i="44"/>
  <c r="M361" i="44"/>
  <c r="M360" i="44"/>
  <c r="M359" i="44"/>
  <c r="M358" i="44"/>
  <c r="M357" i="44"/>
  <c r="M356" i="44"/>
  <c r="M355" i="44"/>
  <c r="M354" i="44"/>
  <c r="M353" i="44"/>
  <c r="M352" i="44"/>
  <c r="M351" i="44"/>
  <c r="M350" i="44"/>
  <c r="M349" i="44"/>
  <c r="M348" i="44"/>
  <c r="M347" i="44"/>
  <c r="M346" i="44"/>
  <c r="M345" i="44"/>
  <c r="M344" i="44"/>
  <c r="M343" i="44"/>
  <c r="M342" i="44"/>
  <c r="M341" i="44"/>
  <c r="M340" i="44"/>
  <c r="M339" i="44"/>
  <c r="M338" i="44"/>
  <c r="M337" i="44"/>
  <c r="M336" i="44"/>
  <c r="M335" i="44"/>
  <c r="M334" i="44"/>
  <c r="M333" i="44"/>
  <c r="M332" i="44"/>
  <c r="M331" i="44"/>
  <c r="M330" i="44"/>
  <c r="M329" i="44"/>
  <c r="M328" i="44"/>
  <c r="M327" i="44"/>
  <c r="M326" i="44"/>
  <c r="M325" i="44"/>
  <c r="M324" i="44"/>
  <c r="M323" i="44"/>
  <c r="M322" i="44"/>
  <c r="M321" i="44"/>
  <c r="M320" i="44"/>
  <c r="M319" i="44"/>
  <c r="M318" i="44"/>
  <c r="M317" i="44"/>
  <c r="M316" i="44"/>
  <c r="M315" i="44"/>
  <c r="M314" i="44"/>
  <c r="M313" i="44"/>
  <c r="M312" i="44"/>
  <c r="M311" i="44"/>
  <c r="M310" i="44"/>
  <c r="M309" i="44"/>
  <c r="M308" i="44"/>
  <c r="M307" i="44"/>
  <c r="M306" i="44"/>
  <c r="M305" i="44"/>
  <c r="M304" i="44"/>
  <c r="M303" i="44"/>
  <c r="M302" i="44"/>
  <c r="M301" i="44"/>
  <c r="M300" i="44"/>
  <c r="M299" i="44"/>
  <c r="M298" i="44"/>
  <c r="M297" i="44"/>
  <c r="M296" i="44"/>
  <c r="M295" i="44"/>
  <c r="M294" i="44"/>
  <c r="M293" i="44"/>
  <c r="M292" i="44"/>
  <c r="M291" i="44"/>
  <c r="M290" i="44"/>
  <c r="M289" i="44"/>
  <c r="M288" i="44"/>
  <c r="M287" i="44"/>
  <c r="M286" i="44"/>
  <c r="M285" i="44"/>
  <c r="M284" i="44"/>
  <c r="M283" i="44"/>
  <c r="M282" i="44"/>
  <c r="M281" i="44"/>
  <c r="M280" i="44"/>
  <c r="M279" i="44"/>
  <c r="M278" i="44"/>
  <c r="M277" i="44"/>
  <c r="M276" i="44"/>
  <c r="M275" i="44"/>
  <c r="M274" i="44"/>
  <c r="M273" i="44"/>
  <c r="M272" i="44"/>
  <c r="M271" i="44"/>
  <c r="M270" i="44"/>
  <c r="M269" i="44"/>
  <c r="M268" i="44"/>
  <c r="M267" i="44"/>
  <c r="M266" i="44"/>
  <c r="M265" i="44"/>
  <c r="M264" i="44"/>
  <c r="M263" i="44"/>
  <c r="M262" i="44"/>
  <c r="M261" i="44"/>
  <c r="M260" i="44"/>
  <c r="M259" i="44"/>
  <c r="M258" i="44"/>
  <c r="M257" i="44"/>
  <c r="M256" i="44"/>
  <c r="M255" i="44"/>
  <c r="M254" i="44"/>
  <c r="M253" i="44"/>
  <c r="M252" i="44"/>
  <c r="M251" i="44"/>
  <c r="M250" i="44"/>
  <c r="M249" i="44"/>
  <c r="M248" i="44"/>
  <c r="M247" i="44"/>
  <c r="M246" i="44"/>
  <c r="M245" i="44"/>
  <c r="M244" i="44"/>
  <c r="M243" i="44"/>
  <c r="M242" i="44"/>
  <c r="M241" i="44"/>
  <c r="M240" i="44"/>
  <c r="M239" i="44"/>
  <c r="M238" i="44"/>
  <c r="M237" i="44"/>
  <c r="M236" i="44"/>
  <c r="M235" i="44"/>
  <c r="M234" i="44"/>
  <c r="M233" i="44"/>
  <c r="M232" i="44"/>
  <c r="M231" i="44"/>
  <c r="M230" i="44"/>
  <c r="M229" i="44"/>
  <c r="M228" i="44"/>
  <c r="M227" i="44"/>
  <c r="M226" i="44"/>
  <c r="M225" i="44"/>
  <c r="M224" i="44"/>
  <c r="M223" i="44"/>
  <c r="M222" i="44"/>
  <c r="M221" i="44"/>
  <c r="M220" i="44"/>
  <c r="M219" i="44"/>
  <c r="M218" i="44"/>
  <c r="M217" i="44"/>
  <c r="M216" i="44"/>
  <c r="M215" i="44"/>
  <c r="M214" i="44"/>
  <c r="M213" i="44"/>
  <c r="M212" i="44"/>
  <c r="M211" i="44"/>
  <c r="M210" i="44"/>
  <c r="M209" i="44"/>
  <c r="M208" i="44"/>
  <c r="M207" i="44"/>
  <c r="M206" i="44"/>
  <c r="M205" i="44"/>
  <c r="M204" i="44"/>
  <c r="M203" i="44"/>
  <c r="M202" i="44"/>
  <c r="M201" i="44"/>
  <c r="M200" i="44"/>
  <c r="M199" i="44"/>
  <c r="M198" i="44"/>
  <c r="M197" i="44"/>
  <c r="M196" i="44"/>
  <c r="M195" i="44"/>
  <c r="M194" i="44"/>
  <c r="M193" i="44"/>
  <c r="M192" i="44"/>
  <c r="M191" i="44"/>
  <c r="M190" i="44"/>
  <c r="M189" i="44"/>
  <c r="M188" i="44"/>
  <c r="M187" i="44"/>
  <c r="M186" i="44"/>
  <c r="M185" i="44"/>
  <c r="M184" i="44"/>
  <c r="M183" i="44"/>
  <c r="M182" i="44"/>
  <c r="M181" i="44"/>
  <c r="M180" i="44"/>
  <c r="M179" i="44"/>
  <c r="M178" i="44"/>
  <c r="M177" i="44"/>
  <c r="M176" i="44"/>
  <c r="M175" i="44"/>
  <c r="M174" i="44"/>
  <c r="M173" i="44"/>
  <c r="M172" i="44"/>
  <c r="M171" i="44"/>
  <c r="M170" i="44"/>
  <c r="M169" i="44"/>
  <c r="M168" i="44"/>
  <c r="M167" i="44"/>
  <c r="M166" i="44"/>
  <c r="M165" i="44"/>
  <c r="M164" i="44"/>
  <c r="M163" i="44"/>
  <c r="M162" i="44"/>
  <c r="M161" i="44"/>
  <c r="M160" i="44"/>
  <c r="M159" i="44"/>
  <c r="M158" i="44"/>
  <c r="M157" i="44"/>
  <c r="M156" i="44"/>
  <c r="M155" i="44"/>
  <c r="M154" i="44"/>
  <c r="M153" i="44"/>
  <c r="M152" i="44"/>
  <c r="M151" i="44"/>
  <c r="M150" i="44"/>
  <c r="M149" i="44"/>
  <c r="M148" i="44"/>
  <c r="M147" i="44"/>
  <c r="M146" i="44"/>
  <c r="M145" i="44"/>
  <c r="M144" i="44"/>
  <c r="M143" i="44"/>
  <c r="M142" i="44"/>
  <c r="M141" i="44"/>
  <c r="M140" i="44"/>
  <c r="M139" i="44"/>
  <c r="M138" i="44"/>
  <c r="M137" i="44"/>
  <c r="M136" i="44"/>
  <c r="M135" i="44"/>
  <c r="M134" i="44"/>
  <c r="M133" i="44"/>
  <c r="M132" i="44"/>
  <c r="M131" i="44"/>
  <c r="M130" i="44"/>
  <c r="M129" i="44"/>
  <c r="M128" i="44"/>
  <c r="M127" i="44"/>
  <c r="M126" i="44"/>
  <c r="M125" i="44"/>
  <c r="M124" i="44"/>
  <c r="M123" i="44"/>
  <c r="M122" i="44"/>
  <c r="M121" i="44"/>
  <c r="M120" i="44"/>
  <c r="M119" i="44"/>
  <c r="M118" i="44"/>
  <c r="M117" i="44"/>
  <c r="M116" i="44"/>
  <c r="M115" i="44"/>
  <c r="M114" i="44"/>
  <c r="M113" i="44"/>
  <c r="M112" i="44"/>
  <c r="M111" i="44"/>
  <c r="M110" i="44"/>
  <c r="M109" i="44"/>
  <c r="M108" i="44"/>
  <c r="M107" i="44"/>
  <c r="M106" i="44"/>
  <c r="M105" i="44"/>
  <c r="M104" i="44"/>
  <c r="M103" i="44"/>
  <c r="M102" i="44"/>
  <c r="M101" i="44"/>
  <c r="M100" i="44"/>
  <c r="M99" i="44"/>
  <c r="M98" i="44"/>
  <c r="M97" i="44"/>
  <c r="M96" i="44"/>
  <c r="M95" i="44"/>
  <c r="M94" i="44"/>
  <c r="M93" i="44"/>
  <c r="M92" i="44"/>
  <c r="M91" i="44"/>
  <c r="M90" i="44"/>
  <c r="M89" i="44"/>
  <c r="M88" i="44"/>
  <c r="M87" i="44"/>
  <c r="M86" i="44"/>
  <c r="M85" i="44"/>
  <c r="M84" i="44"/>
  <c r="M83" i="44"/>
  <c r="M82" i="44"/>
  <c r="M81" i="44"/>
  <c r="M80" i="44"/>
  <c r="M79" i="44"/>
  <c r="M78" i="44"/>
  <c r="M77" i="44"/>
  <c r="M76" i="44"/>
  <c r="M75" i="44"/>
  <c r="M74" i="44"/>
  <c r="M73" i="44"/>
  <c r="M72" i="44"/>
  <c r="M71" i="44"/>
  <c r="M70" i="44"/>
  <c r="M69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513" i="15"/>
  <c r="M512" i="15"/>
  <c r="M511" i="15"/>
  <c r="M510" i="15"/>
  <c r="M509" i="15"/>
  <c r="M508" i="15"/>
  <c r="M507" i="15"/>
  <c r="M506" i="15"/>
  <c r="M505" i="15"/>
  <c r="M504" i="15"/>
  <c r="M503" i="15"/>
  <c r="M502" i="15"/>
  <c r="M501" i="15"/>
  <c r="M500" i="15"/>
  <c r="M499" i="15"/>
  <c r="M498" i="15"/>
  <c r="M497" i="15"/>
  <c r="M496" i="15"/>
  <c r="M495" i="15"/>
  <c r="M494" i="15"/>
  <c r="M493" i="15"/>
  <c r="M492" i="15"/>
  <c r="M491" i="15"/>
  <c r="M490" i="15"/>
  <c r="M489" i="15"/>
  <c r="M488" i="15"/>
  <c r="M487" i="15"/>
  <c r="M486" i="15"/>
  <c r="M485" i="15"/>
  <c r="M484" i="15"/>
  <c r="M483" i="15"/>
  <c r="M482" i="15"/>
  <c r="M481" i="15"/>
  <c r="M480" i="15"/>
  <c r="M479" i="15"/>
  <c r="M478" i="15"/>
  <c r="M477" i="15"/>
  <c r="M476" i="15"/>
  <c r="M475" i="15"/>
  <c r="M474" i="15"/>
  <c r="M473" i="15"/>
  <c r="M472" i="15"/>
  <c r="M471" i="15"/>
  <c r="M470" i="15"/>
  <c r="M469" i="15"/>
  <c r="M468" i="15"/>
  <c r="M467" i="15"/>
  <c r="M466" i="15"/>
  <c r="M465" i="15"/>
  <c r="M464" i="15"/>
  <c r="M463" i="15"/>
  <c r="M462" i="15"/>
  <c r="M461" i="15"/>
  <c r="M460" i="15"/>
  <c r="M459" i="15"/>
  <c r="M458" i="15"/>
  <c r="M457" i="15"/>
  <c r="M456" i="15"/>
  <c r="M455" i="15"/>
  <c r="M454" i="15"/>
  <c r="M453" i="15"/>
  <c r="M452" i="15"/>
  <c r="M451" i="15"/>
  <c r="M450" i="15"/>
  <c r="M449" i="15"/>
  <c r="M448" i="15"/>
  <c r="M447" i="15"/>
  <c r="M446" i="15"/>
  <c r="M445" i="15"/>
  <c r="M444" i="15"/>
  <c r="M443" i="15"/>
  <c r="M442" i="15"/>
  <c r="M441" i="15"/>
  <c r="M440" i="15"/>
  <c r="M439" i="15"/>
  <c r="M438" i="15"/>
  <c r="M437" i="15"/>
  <c r="M436" i="15"/>
  <c r="M435" i="15"/>
  <c r="M434" i="15"/>
  <c r="M433" i="15"/>
  <c r="M432" i="15"/>
  <c r="M431" i="15"/>
  <c r="M430" i="15"/>
  <c r="M429" i="15"/>
  <c r="M428" i="15"/>
  <c r="M427" i="15"/>
  <c r="M426" i="15"/>
  <c r="M425" i="15"/>
  <c r="M424" i="15"/>
  <c r="M423" i="15"/>
  <c r="M422" i="15"/>
  <c r="M421" i="15"/>
  <c r="M420" i="15"/>
  <c r="M419" i="15"/>
  <c r="M418" i="15"/>
  <c r="M417" i="15"/>
  <c r="M416" i="15"/>
  <c r="M415" i="15"/>
  <c r="M414" i="15"/>
  <c r="M413" i="15"/>
  <c r="M412" i="15"/>
  <c r="M411" i="15"/>
  <c r="M410" i="15"/>
  <c r="M409" i="15"/>
  <c r="M408" i="15"/>
  <c r="M407" i="15"/>
  <c r="M406" i="15"/>
  <c r="M405" i="15"/>
  <c r="M404" i="15"/>
  <c r="M403" i="15"/>
  <c r="M402" i="15"/>
  <c r="M401" i="15"/>
  <c r="M400" i="15"/>
  <c r="M399" i="15"/>
  <c r="M398" i="15"/>
  <c r="M397" i="15"/>
  <c r="M396" i="15"/>
  <c r="M395" i="15"/>
  <c r="M394" i="15"/>
  <c r="M393" i="15"/>
  <c r="M392" i="15"/>
  <c r="M391" i="15"/>
  <c r="M390" i="15"/>
  <c r="M389" i="15"/>
  <c r="M388" i="15"/>
  <c r="M387" i="15"/>
  <c r="M386" i="15"/>
  <c r="M385" i="15"/>
  <c r="M384" i="15"/>
  <c r="M383" i="15"/>
  <c r="M382" i="15"/>
  <c r="M381" i="15"/>
  <c r="M380" i="15"/>
  <c r="M379" i="15"/>
  <c r="M378" i="15"/>
  <c r="M377" i="15"/>
  <c r="M376" i="15"/>
  <c r="M375" i="15"/>
  <c r="M374" i="15"/>
  <c r="M373" i="15"/>
  <c r="M372" i="15"/>
  <c r="M371" i="15"/>
  <c r="M370" i="15"/>
  <c r="M369" i="15"/>
  <c r="M368" i="15"/>
  <c r="M367" i="15"/>
  <c r="M366" i="15"/>
  <c r="M365" i="15"/>
  <c r="M364" i="15"/>
  <c r="M363" i="15"/>
  <c r="M362" i="15"/>
  <c r="M361" i="15"/>
  <c r="M360" i="15"/>
  <c r="M359" i="15"/>
  <c r="M358" i="15"/>
  <c r="M357" i="15"/>
  <c r="M356" i="15"/>
  <c r="M355" i="15"/>
  <c r="M354" i="15"/>
  <c r="M353" i="15"/>
  <c r="M352" i="15"/>
  <c r="M351" i="15"/>
  <c r="M350" i="15"/>
  <c r="M349" i="15"/>
  <c r="M348" i="15"/>
  <c r="M347" i="15"/>
  <c r="M346" i="15"/>
  <c r="M345" i="15"/>
  <c r="M344" i="15"/>
  <c r="M343" i="15"/>
  <c r="M342" i="15"/>
  <c r="M341" i="15"/>
  <c r="M340" i="15"/>
  <c r="M339" i="15"/>
  <c r="M338" i="15"/>
  <c r="M337" i="15"/>
  <c r="M336" i="15"/>
  <c r="M335" i="15"/>
  <c r="M334" i="15"/>
  <c r="M333" i="15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M318" i="15"/>
  <c r="M317" i="15"/>
  <c r="M316" i="15"/>
  <c r="M315" i="15"/>
  <c r="M314" i="15"/>
  <c r="M313" i="15"/>
  <c r="M312" i="15"/>
  <c r="M311" i="15"/>
  <c r="M310" i="15"/>
  <c r="M309" i="15"/>
  <c r="M308" i="15"/>
  <c r="M307" i="15"/>
  <c r="M306" i="15"/>
  <c r="M305" i="15"/>
  <c r="M304" i="15"/>
  <c r="M303" i="15"/>
  <c r="M302" i="15"/>
  <c r="M301" i="15"/>
  <c r="M300" i="15"/>
  <c r="M299" i="15"/>
  <c r="M298" i="15"/>
  <c r="M297" i="15"/>
  <c r="M296" i="15"/>
  <c r="M295" i="15"/>
  <c r="M294" i="15"/>
  <c r="M293" i="15"/>
  <c r="M292" i="15"/>
  <c r="M291" i="15"/>
  <c r="M290" i="15"/>
  <c r="M289" i="15"/>
  <c r="M288" i="15"/>
  <c r="M287" i="15"/>
  <c r="M286" i="15"/>
  <c r="M285" i="15"/>
  <c r="M284" i="15"/>
  <c r="M283" i="15"/>
  <c r="M282" i="15"/>
  <c r="M281" i="15"/>
  <c r="M280" i="15"/>
  <c r="M279" i="15"/>
  <c r="M278" i="15"/>
  <c r="M277" i="15"/>
  <c r="M276" i="15"/>
  <c r="M275" i="15"/>
  <c r="M274" i="15"/>
  <c r="M273" i="15"/>
  <c r="M272" i="15"/>
  <c r="M271" i="15"/>
  <c r="M270" i="15"/>
  <c r="M269" i="15"/>
  <c r="M268" i="15"/>
  <c r="M267" i="15"/>
  <c r="M266" i="15"/>
  <c r="M265" i="15"/>
  <c r="M264" i="15"/>
  <c r="M263" i="15"/>
  <c r="M262" i="15"/>
  <c r="M261" i="15"/>
  <c r="M260" i="15"/>
  <c r="M259" i="15"/>
  <c r="M258" i="15"/>
  <c r="M257" i="15"/>
  <c r="M256" i="15"/>
  <c r="M255" i="15"/>
  <c r="M254" i="15"/>
  <c r="M253" i="15"/>
  <c r="M252" i="15"/>
  <c r="M251" i="15"/>
  <c r="M250" i="15"/>
  <c r="M249" i="15"/>
  <c r="M248" i="15"/>
  <c r="M247" i="15"/>
  <c r="M246" i="15"/>
  <c r="M245" i="15"/>
  <c r="M244" i="15"/>
  <c r="M243" i="15"/>
  <c r="M242" i="15"/>
  <c r="M241" i="15"/>
  <c r="M240" i="15"/>
  <c r="M239" i="15"/>
  <c r="M238" i="15"/>
  <c r="M237" i="15"/>
  <c r="M236" i="15"/>
  <c r="M235" i="15"/>
  <c r="M234" i="15"/>
  <c r="M233" i="15"/>
  <c r="M232" i="15"/>
  <c r="M231" i="15"/>
  <c r="M230" i="15"/>
  <c r="M229" i="15"/>
  <c r="M228" i="15"/>
  <c r="M227" i="15"/>
  <c r="M226" i="15"/>
  <c r="M225" i="15"/>
  <c r="M224" i="15"/>
  <c r="M223" i="15"/>
  <c r="M222" i="15"/>
  <c r="M221" i="15"/>
  <c r="M220" i="15"/>
  <c r="M219" i="15"/>
  <c r="M218" i="15"/>
  <c r="M217" i="15"/>
  <c r="M216" i="15"/>
  <c r="M215" i="15"/>
  <c r="M214" i="15"/>
  <c r="M213" i="15"/>
  <c r="M212" i="15"/>
  <c r="M211" i="15"/>
  <c r="M210" i="15"/>
  <c r="M209" i="15"/>
  <c r="M208" i="15"/>
  <c r="M207" i="15"/>
  <c r="M206" i="15"/>
  <c r="M205" i="15"/>
  <c r="M204" i="15"/>
  <c r="M203" i="15"/>
  <c r="M202" i="15"/>
  <c r="M201" i="15"/>
  <c r="M200" i="15"/>
  <c r="M199" i="15"/>
  <c r="M198" i="15"/>
  <c r="M197" i="15"/>
  <c r="M196" i="15"/>
  <c r="M195" i="15"/>
  <c r="M194" i="15"/>
  <c r="M193" i="15"/>
  <c r="M192" i="15"/>
  <c r="M191" i="15"/>
  <c r="M190" i="15"/>
  <c r="M189" i="15"/>
  <c r="M188" i="15"/>
  <c r="M187" i="15"/>
  <c r="M186" i="15"/>
  <c r="M185" i="15"/>
  <c r="M184" i="15"/>
  <c r="M183" i="15"/>
  <c r="M182" i="15"/>
  <c r="M181" i="15"/>
  <c r="M180" i="15"/>
  <c r="M179" i="15"/>
  <c r="M178" i="15"/>
  <c r="M177" i="15"/>
  <c r="M176" i="15"/>
  <c r="M175" i="15"/>
  <c r="M174" i="15"/>
  <c r="M173" i="15"/>
  <c r="M172" i="15"/>
  <c r="M171" i="15"/>
  <c r="M170" i="15"/>
  <c r="M169" i="15"/>
  <c r="M168" i="15"/>
  <c r="M167" i="15"/>
  <c r="M166" i="15"/>
  <c r="M165" i="15"/>
  <c r="M164" i="15"/>
  <c r="M163" i="15"/>
  <c r="M162" i="15"/>
  <c r="M161" i="15"/>
  <c r="M160" i="15"/>
  <c r="M159" i="15"/>
  <c r="M158" i="15"/>
  <c r="M157" i="15"/>
  <c r="M156" i="15"/>
  <c r="M155" i="15"/>
  <c r="M154" i="15"/>
  <c r="M153" i="15"/>
  <c r="M152" i="15"/>
  <c r="M151" i="15"/>
  <c r="M150" i="15"/>
  <c r="M149" i="15"/>
  <c r="M148" i="15"/>
  <c r="M147" i="15"/>
  <c r="M146" i="15"/>
  <c r="M145" i="15"/>
  <c r="M144" i="15"/>
  <c r="M143" i="15"/>
  <c r="M142" i="15"/>
  <c r="M141" i="15"/>
  <c r="M140" i="15"/>
  <c r="M139" i="15"/>
  <c r="M138" i="15"/>
  <c r="M137" i="15"/>
  <c r="M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513" i="43"/>
  <c r="M512" i="43"/>
  <c r="M511" i="43"/>
  <c r="M510" i="43"/>
  <c r="M509" i="43"/>
  <c r="M508" i="43"/>
  <c r="M507" i="43"/>
  <c r="M506" i="43"/>
  <c r="M505" i="43"/>
  <c r="M504" i="43"/>
  <c r="M503" i="43"/>
  <c r="M502" i="43"/>
  <c r="M501" i="43"/>
  <c r="M500" i="43"/>
  <c r="M499" i="43"/>
  <c r="M498" i="43"/>
  <c r="M497" i="43"/>
  <c r="M496" i="43"/>
  <c r="M495" i="43"/>
  <c r="M494" i="43"/>
  <c r="M493" i="43"/>
  <c r="M492" i="43"/>
  <c r="M491" i="43"/>
  <c r="M490" i="43"/>
  <c r="M489" i="43"/>
  <c r="M488" i="43"/>
  <c r="M487" i="43"/>
  <c r="M486" i="43"/>
  <c r="M485" i="43"/>
  <c r="M484" i="43"/>
  <c r="M483" i="43"/>
  <c r="M482" i="43"/>
  <c r="M481" i="43"/>
  <c r="M480" i="43"/>
  <c r="M479" i="43"/>
  <c r="M478" i="43"/>
  <c r="M477" i="43"/>
  <c r="M476" i="43"/>
  <c r="M475" i="43"/>
  <c r="M474" i="43"/>
  <c r="M473" i="43"/>
  <c r="M472" i="43"/>
  <c r="M471" i="43"/>
  <c r="M470" i="43"/>
  <c r="M469" i="43"/>
  <c r="M468" i="43"/>
  <c r="M467" i="43"/>
  <c r="M466" i="43"/>
  <c r="M465" i="43"/>
  <c r="M464" i="43"/>
  <c r="M463" i="43"/>
  <c r="M462" i="43"/>
  <c r="M461" i="43"/>
  <c r="M460" i="43"/>
  <c r="M459" i="43"/>
  <c r="M458" i="43"/>
  <c r="M457" i="43"/>
  <c r="M456" i="43"/>
  <c r="M455" i="43"/>
  <c r="M454" i="43"/>
  <c r="M453" i="43"/>
  <c r="M452" i="43"/>
  <c r="M451" i="43"/>
  <c r="M450" i="43"/>
  <c r="M449" i="43"/>
  <c r="M448" i="43"/>
  <c r="M447" i="43"/>
  <c r="M446" i="43"/>
  <c r="M445" i="43"/>
  <c r="M444" i="43"/>
  <c r="M443" i="43"/>
  <c r="M442" i="43"/>
  <c r="M441" i="43"/>
  <c r="M440" i="43"/>
  <c r="M439" i="43"/>
  <c r="M438" i="43"/>
  <c r="M437" i="43"/>
  <c r="M436" i="43"/>
  <c r="M435" i="43"/>
  <c r="M434" i="43"/>
  <c r="M433" i="43"/>
  <c r="M432" i="43"/>
  <c r="M431" i="43"/>
  <c r="M430" i="43"/>
  <c r="M429" i="43"/>
  <c r="M428" i="43"/>
  <c r="M427" i="43"/>
  <c r="M426" i="43"/>
  <c r="M425" i="43"/>
  <c r="M424" i="43"/>
  <c r="M423" i="43"/>
  <c r="M422" i="43"/>
  <c r="M421" i="43"/>
  <c r="M420" i="43"/>
  <c r="M419" i="43"/>
  <c r="M418" i="43"/>
  <c r="M417" i="43"/>
  <c r="M416" i="43"/>
  <c r="M415" i="43"/>
  <c r="M414" i="43"/>
  <c r="M413" i="43"/>
  <c r="M412" i="43"/>
  <c r="M411" i="43"/>
  <c r="M410" i="43"/>
  <c r="M409" i="43"/>
  <c r="M408" i="43"/>
  <c r="M407" i="43"/>
  <c r="M406" i="43"/>
  <c r="M405" i="43"/>
  <c r="M404" i="43"/>
  <c r="M403" i="43"/>
  <c r="M402" i="43"/>
  <c r="M401" i="43"/>
  <c r="M400" i="43"/>
  <c r="M399" i="43"/>
  <c r="M398" i="43"/>
  <c r="M397" i="43"/>
  <c r="M396" i="43"/>
  <c r="M395" i="43"/>
  <c r="M394" i="43"/>
  <c r="M393" i="43"/>
  <c r="M392" i="43"/>
  <c r="M391" i="43"/>
  <c r="M390" i="43"/>
  <c r="M389" i="43"/>
  <c r="M388" i="43"/>
  <c r="M387" i="43"/>
  <c r="M386" i="43"/>
  <c r="M385" i="43"/>
  <c r="M384" i="43"/>
  <c r="M383" i="43"/>
  <c r="M382" i="43"/>
  <c r="M381" i="43"/>
  <c r="M380" i="43"/>
  <c r="M379" i="43"/>
  <c r="M378" i="43"/>
  <c r="M377" i="43"/>
  <c r="M376" i="43"/>
  <c r="M375" i="43"/>
  <c r="M374" i="43"/>
  <c r="M373" i="43"/>
  <c r="M372" i="43"/>
  <c r="M371" i="43"/>
  <c r="M370" i="43"/>
  <c r="M369" i="43"/>
  <c r="M368" i="43"/>
  <c r="M367" i="43"/>
  <c r="M366" i="43"/>
  <c r="M365" i="43"/>
  <c r="M364" i="43"/>
  <c r="M363" i="43"/>
  <c r="M362" i="43"/>
  <c r="M361" i="43"/>
  <c r="M360" i="43"/>
  <c r="M359" i="43"/>
  <c r="M358" i="43"/>
  <c r="M357" i="43"/>
  <c r="M356" i="43"/>
  <c r="M355" i="43"/>
  <c r="M354" i="43"/>
  <c r="M353" i="43"/>
  <c r="M352" i="43"/>
  <c r="M351" i="43"/>
  <c r="M350" i="43"/>
  <c r="M349" i="43"/>
  <c r="M348" i="43"/>
  <c r="M347" i="43"/>
  <c r="M346" i="43"/>
  <c r="M345" i="43"/>
  <c r="M344" i="43"/>
  <c r="M343" i="43"/>
  <c r="M342" i="43"/>
  <c r="M341" i="43"/>
  <c r="M340" i="43"/>
  <c r="M339" i="43"/>
  <c r="M338" i="43"/>
  <c r="M337" i="43"/>
  <c r="M336" i="43"/>
  <c r="M335" i="43"/>
  <c r="M334" i="43"/>
  <c r="M333" i="43"/>
  <c r="M332" i="43"/>
  <c r="M331" i="43"/>
  <c r="M330" i="43"/>
  <c r="M329" i="43"/>
  <c r="M328" i="43"/>
  <c r="M327" i="43"/>
  <c r="M326" i="43"/>
  <c r="M325" i="43"/>
  <c r="M324" i="43"/>
  <c r="M323" i="43"/>
  <c r="M322" i="43"/>
  <c r="M321" i="43"/>
  <c r="M320" i="43"/>
  <c r="M319" i="43"/>
  <c r="M318" i="43"/>
  <c r="M317" i="43"/>
  <c r="M316" i="43"/>
  <c r="M315" i="43"/>
  <c r="M314" i="43"/>
  <c r="M313" i="43"/>
  <c r="M312" i="43"/>
  <c r="M311" i="43"/>
  <c r="M310" i="43"/>
  <c r="M309" i="43"/>
  <c r="M308" i="43"/>
  <c r="M307" i="43"/>
  <c r="M306" i="43"/>
  <c r="M305" i="43"/>
  <c r="M304" i="43"/>
  <c r="M303" i="43"/>
  <c r="M302" i="43"/>
  <c r="M301" i="43"/>
  <c r="M300" i="43"/>
  <c r="M299" i="43"/>
  <c r="M298" i="43"/>
  <c r="M297" i="43"/>
  <c r="M296" i="43"/>
  <c r="M295" i="43"/>
  <c r="M294" i="43"/>
  <c r="M293" i="43"/>
  <c r="M292" i="43"/>
  <c r="M291" i="43"/>
  <c r="M290" i="43"/>
  <c r="M289" i="43"/>
  <c r="M288" i="43"/>
  <c r="M287" i="43"/>
  <c r="M286" i="43"/>
  <c r="M285" i="43"/>
  <c r="M284" i="43"/>
  <c r="M283" i="43"/>
  <c r="M282" i="43"/>
  <c r="M281" i="43"/>
  <c r="M280" i="43"/>
  <c r="M279" i="43"/>
  <c r="M278" i="43"/>
  <c r="M277" i="43"/>
  <c r="M276" i="43"/>
  <c r="M275" i="43"/>
  <c r="M274" i="43"/>
  <c r="M273" i="43"/>
  <c r="M272" i="43"/>
  <c r="M271" i="43"/>
  <c r="M270" i="43"/>
  <c r="M269" i="43"/>
  <c r="M268" i="43"/>
  <c r="M267" i="43"/>
  <c r="M266" i="43"/>
  <c r="M265" i="43"/>
  <c r="M264" i="43"/>
  <c r="M263" i="43"/>
  <c r="M262" i="43"/>
  <c r="M261" i="43"/>
  <c r="M260" i="43"/>
  <c r="M259" i="43"/>
  <c r="M258" i="43"/>
  <c r="M257" i="43"/>
  <c r="M256" i="43"/>
  <c r="M255" i="43"/>
  <c r="M254" i="43"/>
  <c r="M253" i="43"/>
  <c r="M252" i="43"/>
  <c r="M251" i="43"/>
  <c r="M250" i="43"/>
  <c r="M249" i="43"/>
  <c r="M248" i="43"/>
  <c r="M247" i="43"/>
  <c r="M246" i="43"/>
  <c r="M245" i="43"/>
  <c r="M244" i="43"/>
  <c r="M243" i="43"/>
  <c r="M242" i="43"/>
  <c r="M241" i="43"/>
  <c r="M240" i="43"/>
  <c r="M239" i="43"/>
  <c r="M238" i="43"/>
  <c r="M237" i="43"/>
  <c r="M236" i="43"/>
  <c r="M235" i="43"/>
  <c r="M234" i="43"/>
  <c r="M233" i="43"/>
  <c r="M232" i="43"/>
  <c r="M231" i="43"/>
  <c r="M230" i="43"/>
  <c r="M229" i="43"/>
  <c r="M228" i="43"/>
  <c r="M227" i="43"/>
  <c r="M226" i="43"/>
  <c r="M225" i="43"/>
  <c r="M224" i="43"/>
  <c r="M223" i="43"/>
  <c r="M222" i="43"/>
  <c r="M221" i="43"/>
  <c r="M220" i="43"/>
  <c r="M219" i="43"/>
  <c r="M218" i="43"/>
  <c r="M217" i="43"/>
  <c r="M216" i="43"/>
  <c r="M215" i="43"/>
  <c r="M214" i="43"/>
  <c r="M213" i="43"/>
  <c r="M212" i="43"/>
  <c r="M211" i="43"/>
  <c r="M210" i="43"/>
  <c r="M209" i="43"/>
  <c r="M208" i="43"/>
  <c r="M207" i="43"/>
  <c r="M206" i="43"/>
  <c r="M205" i="43"/>
  <c r="M204" i="43"/>
  <c r="M203" i="43"/>
  <c r="M202" i="43"/>
  <c r="M201" i="43"/>
  <c r="M200" i="43"/>
  <c r="M199" i="43"/>
  <c r="M198" i="43"/>
  <c r="M197" i="43"/>
  <c r="M196" i="43"/>
  <c r="M195" i="43"/>
  <c r="M194" i="43"/>
  <c r="M193" i="43"/>
  <c r="M192" i="43"/>
  <c r="M191" i="43"/>
  <c r="M190" i="43"/>
  <c r="M189" i="43"/>
  <c r="M188" i="43"/>
  <c r="M187" i="43"/>
  <c r="M186" i="43"/>
  <c r="M185" i="43"/>
  <c r="M184" i="43"/>
  <c r="M183" i="43"/>
  <c r="M182" i="43"/>
  <c r="M181" i="43"/>
  <c r="M180" i="43"/>
  <c r="M179" i="43"/>
  <c r="M178" i="43"/>
  <c r="M177" i="43"/>
  <c r="M176" i="43"/>
  <c r="M175" i="43"/>
  <c r="M174" i="43"/>
  <c r="M173" i="43"/>
  <c r="M172" i="43"/>
  <c r="M171" i="43"/>
  <c r="M170" i="43"/>
  <c r="M169" i="43"/>
  <c r="M168" i="43"/>
  <c r="M167" i="43"/>
  <c r="M166" i="43"/>
  <c r="M165" i="43"/>
  <c r="M164" i="43"/>
  <c r="M163" i="43"/>
  <c r="M162" i="43"/>
  <c r="M161" i="43"/>
  <c r="M160" i="43"/>
  <c r="M159" i="43"/>
  <c r="M158" i="43"/>
  <c r="M157" i="43"/>
  <c r="M156" i="43"/>
  <c r="M155" i="43"/>
  <c r="M154" i="43"/>
  <c r="M153" i="43"/>
  <c r="M152" i="43"/>
  <c r="M151" i="43"/>
  <c r="M150" i="43"/>
  <c r="M149" i="43"/>
  <c r="M148" i="43"/>
  <c r="M147" i="43"/>
  <c r="M146" i="43"/>
  <c r="M145" i="43"/>
  <c r="M144" i="43"/>
  <c r="M143" i="43"/>
  <c r="M142" i="43"/>
  <c r="M141" i="43"/>
  <c r="M140" i="43"/>
  <c r="M139" i="43"/>
  <c r="M138" i="43"/>
  <c r="M137" i="43"/>
  <c r="M136" i="43"/>
  <c r="M135" i="43"/>
  <c r="M134" i="43"/>
  <c r="M133" i="43"/>
  <c r="M132" i="43"/>
  <c r="M131" i="43"/>
  <c r="M130" i="43"/>
  <c r="M129" i="43"/>
  <c r="M128" i="43"/>
  <c r="M127" i="43"/>
  <c r="M126" i="43"/>
  <c r="M125" i="43"/>
  <c r="M124" i="43"/>
  <c r="M123" i="43"/>
  <c r="M122" i="43"/>
  <c r="M121" i="43"/>
  <c r="M120" i="43"/>
  <c r="M119" i="43"/>
  <c r="M118" i="43"/>
  <c r="M117" i="43"/>
  <c r="M116" i="43"/>
  <c r="M115" i="43"/>
  <c r="M114" i="43"/>
  <c r="M113" i="43"/>
  <c r="M112" i="43"/>
  <c r="M111" i="43"/>
  <c r="M110" i="43"/>
  <c r="M109" i="43"/>
  <c r="M108" i="43"/>
  <c r="M107" i="43"/>
  <c r="M106" i="43"/>
  <c r="M105" i="43"/>
  <c r="M104" i="43"/>
  <c r="M103" i="43"/>
  <c r="M102" i="43"/>
  <c r="M101" i="43"/>
  <c r="M100" i="43"/>
  <c r="M99" i="43"/>
  <c r="M98" i="43"/>
  <c r="M97" i="43"/>
  <c r="M96" i="43"/>
  <c r="M95" i="43"/>
  <c r="M94" i="43"/>
  <c r="M93" i="43"/>
  <c r="M92" i="43"/>
  <c r="M91" i="43"/>
  <c r="M90" i="43"/>
  <c r="M89" i="43"/>
  <c r="M88" i="43"/>
  <c r="M87" i="43"/>
  <c r="M86" i="43"/>
  <c r="M85" i="43"/>
  <c r="M84" i="43"/>
  <c r="M83" i="43"/>
  <c r="M82" i="43"/>
  <c r="M81" i="43"/>
  <c r="M80" i="43"/>
  <c r="M79" i="43"/>
  <c r="M78" i="43"/>
  <c r="M77" i="43"/>
  <c r="M76" i="43"/>
  <c r="M75" i="43"/>
  <c r="M74" i="43"/>
  <c r="M73" i="43"/>
  <c r="M72" i="43"/>
  <c r="M71" i="43"/>
  <c r="M70" i="43"/>
  <c r="M69" i="43"/>
  <c r="M68" i="43"/>
  <c r="M67" i="43"/>
  <c r="M66" i="43"/>
  <c r="M65" i="43"/>
  <c r="M64" i="43"/>
  <c r="M63" i="43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6" i="43"/>
  <c r="M513" i="16"/>
  <c r="M512" i="16"/>
  <c r="M511" i="16"/>
  <c r="M510" i="16"/>
  <c r="M509" i="16"/>
  <c r="M508" i="16"/>
  <c r="M507" i="16"/>
  <c r="M506" i="16"/>
  <c r="M505" i="16"/>
  <c r="M504" i="16"/>
  <c r="M503" i="16"/>
  <c r="M502" i="16"/>
  <c r="M501" i="16"/>
  <c r="M500" i="16"/>
  <c r="M499" i="16"/>
  <c r="M498" i="16"/>
  <c r="M497" i="16"/>
  <c r="M496" i="16"/>
  <c r="M495" i="16"/>
  <c r="M494" i="16"/>
  <c r="M493" i="16"/>
  <c r="M492" i="16"/>
  <c r="M491" i="16"/>
  <c r="M490" i="16"/>
  <c r="M489" i="16"/>
  <c r="M488" i="16"/>
  <c r="M487" i="16"/>
  <c r="M486" i="16"/>
  <c r="M485" i="16"/>
  <c r="M484" i="16"/>
  <c r="M483" i="16"/>
  <c r="M482" i="16"/>
  <c r="M481" i="16"/>
  <c r="M480" i="16"/>
  <c r="M479" i="16"/>
  <c r="M478" i="16"/>
  <c r="M477" i="16"/>
  <c r="M476" i="16"/>
  <c r="M475" i="16"/>
  <c r="M474" i="16"/>
  <c r="M473" i="16"/>
  <c r="M472" i="16"/>
  <c r="M471" i="16"/>
  <c r="M470" i="16"/>
  <c r="M469" i="16"/>
  <c r="M468" i="16"/>
  <c r="M467" i="16"/>
  <c r="M466" i="16"/>
  <c r="M465" i="16"/>
  <c r="M464" i="16"/>
  <c r="M463" i="16"/>
  <c r="M462" i="16"/>
  <c r="M461" i="16"/>
  <c r="M460" i="16"/>
  <c r="M459" i="16"/>
  <c r="M458" i="16"/>
  <c r="M457" i="16"/>
  <c r="M456" i="16"/>
  <c r="M455" i="16"/>
  <c r="M454" i="16"/>
  <c r="M453" i="16"/>
  <c r="M452" i="16"/>
  <c r="M451" i="16"/>
  <c r="M450" i="16"/>
  <c r="M449" i="16"/>
  <c r="M448" i="16"/>
  <c r="M447" i="16"/>
  <c r="M446" i="16"/>
  <c r="M445" i="16"/>
  <c r="M444" i="16"/>
  <c r="M443" i="16"/>
  <c r="M442" i="16"/>
  <c r="M441" i="16"/>
  <c r="M440" i="16"/>
  <c r="M439" i="16"/>
  <c r="M438" i="16"/>
  <c r="M437" i="16"/>
  <c r="M436" i="16"/>
  <c r="M435" i="16"/>
  <c r="M434" i="16"/>
  <c r="M433" i="16"/>
  <c r="M432" i="16"/>
  <c r="M431" i="16"/>
  <c r="M430" i="16"/>
  <c r="M429" i="16"/>
  <c r="M428" i="16"/>
  <c r="M427" i="16"/>
  <c r="M426" i="16"/>
  <c r="M425" i="16"/>
  <c r="M424" i="16"/>
  <c r="M423" i="16"/>
  <c r="M422" i="16"/>
  <c r="M421" i="16"/>
  <c r="M420" i="16"/>
  <c r="M419" i="16"/>
  <c r="M418" i="16"/>
  <c r="M417" i="16"/>
  <c r="M416" i="16"/>
  <c r="M415" i="16"/>
  <c r="M414" i="16"/>
  <c r="M413" i="16"/>
  <c r="M412" i="16"/>
  <c r="M411" i="16"/>
  <c r="M410" i="16"/>
  <c r="M409" i="16"/>
  <c r="M408" i="16"/>
  <c r="M407" i="16"/>
  <c r="M406" i="16"/>
  <c r="M405" i="16"/>
  <c r="M404" i="16"/>
  <c r="M403" i="16"/>
  <c r="M402" i="16"/>
  <c r="M401" i="16"/>
  <c r="M400" i="16"/>
  <c r="M399" i="16"/>
  <c r="M398" i="16"/>
  <c r="M397" i="16"/>
  <c r="M396" i="16"/>
  <c r="M395" i="16"/>
  <c r="M394" i="16"/>
  <c r="M393" i="16"/>
  <c r="M392" i="16"/>
  <c r="M391" i="16"/>
  <c r="M390" i="16"/>
  <c r="M389" i="16"/>
  <c r="M388" i="16"/>
  <c r="M387" i="16"/>
  <c r="M386" i="16"/>
  <c r="M385" i="16"/>
  <c r="M384" i="16"/>
  <c r="M383" i="16"/>
  <c r="M382" i="16"/>
  <c r="M381" i="16"/>
  <c r="M380" i="16"/>
  <c r="M379" i="16"/>
  <c r="M378" i="16"/>
  <c r="M377" i="16"/>
  <c r="M376" i="16"/>
  <c r="M375" i="16"/>
  <c r="M374" i="16"/>
  <c r="M373" i="16"/>
  <c r="M372" i="16"/>
  <c r="M371" i="16"/>
  <c r="M370" i="16"/>
  <c r="M369" i="16"/>
  <c r="M368" i="16"/>
  <c r="M367" i="16"/>
  <c r="M366" i="16"/>
  <c r="M365" i="16"/>
  <c r="M364" i="16"/>
  <c r="M363" i="16"/>
  <c r="M362" i="16"/>
  <c r="M361" i="16"/>
  <c r="M360" i="16"/>
  <c r="M359" i="16"/>
  <c r="M358" i="16"/>
  <c r="M357" i="16"/>
  <c r="M356" i="16"/>
  <c r="M355" i="16"/>
  <c r="M354" i="16"/>
  <c r="M353" i="16"/>
  <c r="M352" i="16"/>
  <c r="M351" i="16"/>
  <c r="M350" i="16"/>
  <c r="M349" i="16"/>
  <c r="M348" i="16"/>
  <c r="M347" i="16"/>
  <c r="M346" i="16"/>
  <c r="M345" i="16"/>
  <c r="M344" i="16"/>
  <c r="M343" i="16"/>
  <c r="M342" i="16"/>
  <c r="M341" i="16"/>
  <c r="M340" i="16"/>
  <c r="M339" i="16"/>
  <c r="M338" i="16"/>
  <c r="M337" i="16"/>
  <c r="M336" i="16"/>
  <c r="M335" i="16"/>
  <c r="M334" i="16"/>
  <c r="M333" i="16"/>
  <c r="M332" i="16"/>
  <c r="M331" i="16"/>
  <c r="M330" i="16"/>
  <c r="M329" i="16"/>
  <c r="M328" i="16"/>
  <c r="M327" i="16"/>
  <c r="M326" i="16"/>
  <c r="M325" i="16"/>
  <c r="M324" i="16"/>
  <c r="M323" i="16"/>
  <c r="M322" i="16"/>
  <c r="M321" i="16"/>
  <c r="M320" i="16"/>
  <c r="M319" i="16"/>
  <c r="M318" i="16"/>
  <c r="M317" i="16"/>
  <c r="M316" i="16"/>
  <c r="M315" i="16"/>
  <c r="M314" i="16"/>
  <c r="M313" i="16"/>
  <c r="M312" i="16"/>
  <c r="M311" i="16"/>
  <c r="M310" i="16"/>
  <c r="M309" i="16"/>
  <c r="M308" i="16"/>
  <c r="M307" i="16"/>
  <c r="M306" i="16"/>
  <c r="M305" i="16"/>
  <c r="M304" i="16"/>
  <c r="M303" i="16"/>
  <c r="M302" i="16"/>
  <c r="M301" i="16"/>
  <c r="M300" i="16"/>
  <c r="M299" i="16"/>
  <c r="M298" i="16"/>
  <c r="M297" i="16"/>
  <c r="M296" i="16"/>
  <c r="M295" i="16"/>
  <c r="M294" i="16"/>
  <c r="M293" i="16"/>
  <c r="M292" i="16"/>
  <c r="M291" i="16"/>
  <c r="M290" i="16"/>
  <c r="M289" i="16"/>
  <c r="M288" i="16"/>
  <c r="M287" i="16"/>
  <c r="M286" i="16"/>
  <c r="M285" i="16"/>
  <c r="M284" i="16"/>
  <c r="M283" i="16"/>
  <c r="M282" i="16"/>
  <c r="M281" i="16"/>
  <c r="M280" i="16"/>
  <c r="M279" i="16"/>
  <c r="M278" i="16"/>
  <c r="M277" i="16"/>
  <c r="M276" i="16"/>
  <c r="M275" i="16"/>
  <c r="M274" i="16"/>
  <c r="M273" i="16"/>
  <c r="M272" i="16"/>
  <c r="M271" i="16"/>
  <c r="M270" i="16"/>
  <c r="M269" i="16"/>
  <c r="M268" i="16"/>
  <c r="M267" i="16"/>
  <c r="M266" i="16"/>
  <c r="M265" i="16"/>
  <c r="M264" i="16"/>
  <c r="M263" i="16"/>
  <c r="M262" i="16"/>
  <c r="M261" i="16"/>
  <c r="M260" i="16"/>
  <c r="M259" i="16"/>
  <c r="M258" i="16"/>
  <c r="M257" i="16"/>
  <c r="M256" i="16"/>
  <c r="M255" i="16"/>
  <c r="M254" i="16"/>
  <c r="M253" i="16"/>
  <c r="M252" i="16"/>
  <c r="M251" i="16"/>
  <c r="M250" i="16"/>
  <c r="M249" i="16"/>
  <c r="M248" i="16"/>
  <c r="M247" i="16"/>
  <c r="M246" i="16"/>
  <c r="M245" i="16"/>
  <c r="M244" i="16"/>
  <c r="M243" i="16"/>
  <c r="M242" i="16"/>
  <c r="M241" i="16"/>
  <c r="M240" i="16"/>
  <c r="M239" i="16"/>
  <c r="M238" i="16"/>
  <c r="M237" i="16"/>
  <c r="M236" i="16"/>
  <c r="M235" i="16"/>
  <c r="M234" i="16"/>
  <c r="M233" i="16"/>
  <c r="M232" i="16"/>
  <c r="M231" i="16"/>
  <c r="M230" i="16"/>
  <c r="M229" i="16"/>
  <c r="M228" i="16"/>
  <c r="M227" i="16"/>
  <c r="M226" i="16"/>
  <c r="M225" i="16"/>
  <c r="M224" i="16"/>
  <c r="M223" i="16"/>
  <c r="M222" i="16"/>
  <c r="M221" i="16"/>
  <c r="M220" i="16"/>
  <c r="M219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M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157" i="16"/>
  <c r="M156" i="16"/>
  <c r="M155" i="16"/>
  <c r="M154" i="16"/>
  <c r="M153" i="16"/>
  <c r="M152" i="16"/>
  <c r="M151" i="16"/>
  <c r="M150" i="16"/>
  <c r="M149" i="16"/>
  <c r="M148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M135" i="16"/>
  <c r="M134" i="16"/>
  <c r="M133" i="16"/>
  <c r="M132" i="16"/>
  <c r="M131" i="16"/>
  <c r="M130" i="16"/>
  <c r="M129" i="16"/>
  <c r="M128" i="16"/>
  <c r="M127" i="16"/>
  <c r="M126" i="16"/>
  <c r="M125" i="16"/>
  <c r="M124" i="16"/>
  <c r="M123" i="16"/>
  <c r="M122" i="16"/>
  <c r="M121" i="16"/>
  <c r="M120" i="16"/>
  <c r="M119" i="16"/>
  <c r="M118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5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513" i="42"/>
  <c r="M512" i="42"/>
  <c r="M511" i="42"/>
  <c r="M510" i="42"/>
  <c r="M509" i="42"/>
  <c r="M508" i="42"/>
  <c r="M507" i="42"/>
  <c r="M506" i="42"/>
  <c r="M505" i="42"/>
  <c r="M504" i="42"/>
  <c r="M503" i="42"/>
  <c r="M502" i="42"/>
  <c r="M501" i="42"/>
  <c r="M500" i="42"/>
  <c r="M499" i="42"/>
  <c r="M498" i="42"/>
  <c r="M497" i="42"/>
  <c r="M496" i="42"/>
  <c r="M495" i="42"/>
  <c r="M494" i="42"/>
  <c r="M493" i="42"/>
  <c r="M492" i="42"/>
  <c r="M491" i="42"/>
  <c r="M490" i="42"/>
  <c r="M489" i="42"/>
  <c r="M488" i="42"/>
  <c r="M487" i="42"/>
  <c r="M486" i="42"/>
  <c r="M485" i="42"/>
  <c r="M484" i="42"/>
  <c r="M483" i="42"/>
  <c r="M482" i="42"/>
  <c r="M481" i="42"/>
  <c r="M480" i="42"/>
  <c r="M479" i="42"/>
  <c r="M478" i="42"/>
  <c r="M477" i="42"/>
  <c r="M476" i="42"/>
  <c r="M475" i="42"/>
  <c r="M474" i="42"/>
  <c r="M473" i="42"/>
  <c r="M472" i="42"/>
  <c r="M471" i="42"/>
  <c r="M470" i="42"/>
  <c r="M469" i="42"/>
  <c r="M468" i="42"/>
  <c r="M467" i="42"/>
  <c r="M466" i="42"/>
  <c r="M465" i="42"/>
  <c r="M464" i="42"/>
  <c r="M463" i="42"/>
  <c r="M462" i="42"/>
  <c r="M461" i="42"/>
  <c r="M460" i="42"/>
  <c r="M459" i="42"/>
  <c r="M458" i="42"/>
  <c r="M457" i="42"/>
  <c r="M456" i="42"/>
  <c r="M455" i="42"/>
  <c r="M454" i="42"/>
  <c r="M453" i="42"/>
  <c r="M452" i="42"/>
  <c r="M451" i="42"/>
  <c r="M450" i="42"/>
  <c r="M449" i="42"/>
  <c r="M448" i="42"/>
  <c r="M447" i="42"/>
  <c r="M446" i="42"/>
  <c r="M445" i="42"/>
  <c r="M444" i="42"/>
  <c r="M443" i="42"/>
  <c r="M442" i="42"/>
  <c r="M441" i="42"/>
  <c r="M440" i="42"/>
  <c r="M439" i="42"/>
  <c r="M438" i="42"/>
  <c r="M437" i="42"/>
  <c r="M436" i="42"/>
  <c r="M435" i="42"/>
  <c r="M434" i="42"/>
  <c r="M433" i="42"/>
  <c r="M432" i="42"/>
  <c r="M431" i="42"/>
  <c r="M430" i="42"/>
  <c r="M429" i="42"/>
  <c r="M428" i="42"/>
  <c r="M427" i="42"/>
  <c r="M426" i="42"/>
  <c r="M425" i="42"/>
  <c r="M424" i="42"/>
  <c r="M423" i="42"/>
  <c r="M422" i="42"/>
  <c r="M421" i="42"/>
  <c r="M420" i="42"/>
  <c r="M419" i="42"/>
  <c r="M418" i="42"/>
  <c r="M417" i="42"/>
  <c r="M416" i="42"/>
  <c r="M415" i="42"/>
  <c r="M414" i="42"/>
  <c r="M413" i="42"/>
  <c r="M412" i="42"/>
  <c r="M411" i="42"/>
  <c r="M410" i="42"/>
  <c r="M409" i="42"/>
  <c r="M408" i="42"/>
  <c r="M407" i="42"/>
  <c r="M406" i="42"/>
  <c r="M405" i="42"/>
  <c r="M404" i="42"/>
  <c r="M403" i="42"/>
  <c r="M402" i="42"/>
  <c r="M401" i="42"/>
  <c r="M400" i="42"/>
  <c r="M399" i="42"/>
  <c r="M398" i="42"/>
  <c r="M397" i="42"/>
  <c r="M396" i="42"/>
  <c r="M395" i="42"/>
  <c r="M394" i="42"/>
  <c r="M393" i="42"/>
  <c r="M392" i="42"/>
  <c r="M391" i="42"/>
  <c r="M390" i="42"/>
  <c r="M389" i="42"/>
  <c r="M388" i="42"/>
  <c r="M387" i="42"/>
  <c r="M386" i="42"/>
  <c r="M385" i="42"/>
  <c r="M384" i="42"/>
  <c r="M383" i="42"/>
  <c r="M382" i="42"/>
  <c r="M381" i="42"/>
  <c r="M380" i="42"/>
  <c r="M379" i="42"/>
  <c r="M378" i="42"/>
  <c r="M377" i="42"/>
  <c r="M376" i="42"/>
  <c r="M375" i="42"/>
  <c r="M374" i="42"/>
  <c r="M373" i="42"/>
  <c r="M372" i="42"/>
  <c r="M371" i="42"/>
  <c r="M370" i="42"/>
  <c r="M369" i="42"/>
  <c r="M368" i="42"/>
  <c r="M367" i="42"/>
  <c r="M366" i="42"/>
  <c r="M365" i="42"/>
  <c r="M364" i="42"/>
  <c r="M363" i="42"/>
  <c r="M362" i="42"/>
  <c r="M361" i="42"/>
  <c r="M360" i="42"/>
  <c r="M359" i="42"/>
  <c r="M358" i="42"/>
  <c r="M357" i="42"/>
  <c r="M356" i="42"/>
  <c r="M355" i="42"/>
  <c r="M354" i="42"/>
  <c r="M353" i="42"/>
  <c r="M352" i="42"/>
  <c r="M351" i="42"/>
  <c r="M350" i="42"/>
  <c r="M349" i="42"/>
  <c r="M348" i="42"/>
  <c r="M347" i="42"/>
  <c r="M346" i="42"/>
  <c r="M345" i="42"/>
  <c r="M344" i="42"/>
  <c r="M343" i="42"/>
  <c r="M342" i="42"/>
  <c r="M341" i="42"/>
  <c r="M340" i="42"/>
  <c r="M339" i="42"/>
  <c r="M338" i="42"/>
  <c r="M337" i="42"/>
  <c r="M336" i="42"/>
  <c r="M335" i="42"/>
  <c r="M334" i="42"/>
  <c r="M333" i="42"/>
  <c r="M332" i="42"/>
  <c r="M331" i="42"/>
  <c r="M330" i="42"/>
  <c r="M329" i="42"/>
  <c r="M328" i="42"/>
  <c r="M327" i="42"/>
  <c r="M326" i="42"/>
  <c r="M325" i="42"/>
  <c r="M324" i="42"/>
  <c r="M323" i="42"/>
  <c r="M322" i="42"/>
  <c r="M321" i="42"/>
  <c r="M320" i="42"/>
  <c r="M319" i="42"/>
  <c r="M318" i="42"/>
  <c r="M317" i="42"/>
  <c r="M316" i="42"/>
  <c r="M315" i="42"/>
  <c r="M314" i="42"/>
  <c r="M313" i="42"/>
  <c r="M312" i="42"/>
  <c r="M311" i="42"/>
  <c r="M310" i="42"/>
  <c r="M309" i="42"/>
  <c r="M308" i="42"/>
  <c r="M307" i="42"/>
  <c r="M306" i="42"/>
  <c r="M305" i="42"/>
  <c r="M304" i="42"/>
  <c r="M303" i="42"/>
  <c r="M302" i="42"/>
  <c r="M301" i="42"/>
  <c r="M300" i="42"/>
  <c r="M299" i="42"/>
  <c r="M298" i="42"/>
  <c r="M297" i="42"/>
  <c r="M296" i="42"/>
  <c r="M295" i="42"/>
  <c r="M294" i="42"/>
  <c r="M293" i="42"/>
  <c r="M292" i="42"/>
  <c r="M291" i="42"/>
  <c r="M290" i="42"/>
  <c r="M289" i="42"/>
  <c r="M288" i="42"/>
  <c r="M287" i="42"/>
  <c r="M286" i="42"/>
  <c r="M285" i="42"/>
  <c r="M284" i="42"/>
  <c r="M283" i="42"/>
  <c r="M282" i="42"/>
  <c r="M281" i="42"/>
  <c r="M280" i="42"/>
  <c r="M279" i="42"/>
  <c r="M278" i="42"/>
  <c r="M277" i="42"/>
  <c r="M276" i="42"/>
  <c r="M275" i="42"/>
  <c r="M274" i="42"/>
  <c r="M273" i="42"/>
  <c r="M272" i="42"/>
  <c r="M271" i="42"/>
  <c r="M270" i="42"/>
  <c r="M269" i="42"/>
  <c r="M268" i="42"/>
  <c r="M267" i="42"/>
  <c r="M266" i="42"/>
  <c r="M265" i="42"/>
  <c r="M264" i="42"/>
  <c r="M263" i="42"/>
  <c r="M262" i="42"/>
  <c r="M261" i="42"/>
  <c r="M260" i="42"/>
  <c r="M259" i="42"/>
  <c r="M258" i="42"/>
  <c r="M257" i="42"/>
  <c r="M256" i="42"/>
  <c r="M255" i="42"/>
  <c r="M254" i="42"/>
  <c r="M253" i="42"/>
  <c r="M252" i="42"/>
  <c r="M251" i="42"/>
  <c r="M250" i="42"/>
  <c r="M249" i="42"/>
  <c r="M248" i="42"/>
  <c r="M247" i="42"/>
  <c r="M246" i="42"/>
  <c r="M245" i="42"/>
  <c r="M244" i="42"/>
  <c r="M243" i="42"/>
  <c r="M242" i="42"/>
  <c r="M241" i="42"/>
  <c r="M240" i="42"/>
  <c r="M239" i="42"/>
  <c r="M238" i="42"/>
  <c r="M237" i="42"/>
  <c r="M236" i="42"/>
  <c r="M235" i="42"/>
  <c r="M234" i="42"/>
  <c r="M233" i="42"/>
  <c r="M232" i="42"/>
  <c r="M231" i="42"/>
  <c r="M230" i="42"/>
  <c r="M229" i="42"/>
  <c r="M228" i="42"/>
  <c r="M227" i="42"/>
  <c r="M226" i="42"/>
  <c r="M225" i="42"/>
  <c r="M224" i="42"/>
  <c r="M223" i="42"/>
  <c r="M222" i="42"/>
  <c r="M221" i="42"/>
  <c r="M220" i="42"/>
  <c r="M219" i="42"/>
  <c r="M218" i="42"/>
  <c r="M217" i="42"/>
  <c r="M216" i="42"/>
  <c r="M215" i="42"/>
  <c r="M214" i="42"/>
  <c r="M213" i="42"/>
  <c r="M212" i="42"/>
  <c r="M211" i="42"/>
  <c r="M210" i="42"/>
  <c r="M209" i="42"/>
  <c r="M208" i="42"/>
  <c r="M207" i="42"/>
  <c r="M206" i="42"/>
  <c r="M205" i="42"/>
  <c r="M204" i="42"/>
  <c r="M203" i="42"/>
  <c r="M202" i="42"/>
  <c r="M201" i="42"/>
  <c r="M200" i="42"/>
  <c r="M199" i="42"/>
  <c r="M198" i="42"/>
  <c r="M197" i="42"/>
  <c r="M196" i="42"/>
  <c r="M195" i="42"/>
  <c r="M194" i="42"/>
  <c r="M193" i="42"/>
  <c r="M192" i="42"/>
  <c r="M191" i="42"/>
  <c r="M190" i="42"/>
  <c r="M189" i="42"/>
  <c r="M188" i="42"/>
  <c r="M187" i="42"/>
  <c r="M186" i="42"/>
  <c r="M185" i="42"/>
  <c r="M184" i="42"/>
  <c r="M183" i="42"/>
  <c r="M182" i="42"/>
  <c r="M181" i="42"/>
  <c r="M180" i="42"/>
  <c r="M179" i="42"/>
  <c r="M178" i="42"/>
  <c r="M177" i="42"/>
  <c r="M176" i="42"/>
  <c r="M175" i="42"/>
  <c r="M174" i="42"/>
  <c r="M173" i="42"/>
  <c r="M172" i="42"/>
  <c r="M171" i="42"/>
  <c r="M170" i="42"/>
  <c r="M169" i="42"/>
  <c r="M168" i="42"/>
  <c r="M167" i="42"/>
  <c r="M166" i="42"/>
  <c r="M165" i="42"/>
  <c r="M164" i="42"/>
  <c r="M163" i="42"/>
  <c r="M162" i="42"/>
  <c r="M161" i="42"/>
  <c r="M160" i="42"/>
  <c r="M159" i="42"/>
  <c r="M158" i="42"/>
  <c r="M157" i="42"/>
  <c r="M156" i="42"/>
  <c r="M155" i="42"/>
  <c r="M154" i="42"/>
  <c r="M153" i="42"/>
  <c r="M152" i="42"/>
  <c r="M151" i="42"/>
  <c r="M150" i="42"/>
  <c r="M149" i="42"/>
  <c r="M148" i="42"/>
  <c r="M147" i="42"/>
  <c r="M146" i="42"/>
  <c r="M145" i="42"/>
  <c r="M144" i="42"/>
  <c r="M143" i="42"/>
  <c r="M142" i="42"/>
  <c r="M141" i="42"/>
  <c r="M140" i="42"/>
  <c r="M139" i="42"/>
  <c r="M138" i="42"/>
  <c r="M137" i="42"/>
  <c r="M136" i="42"/>
  <c r="M135" i="42"/>
  <c r="M134" i="42"/>
  <c r="M133" i="42"/>
  <c r="M132" i="42"/>
  <c r="M131" i="42"/>
  <c r="M130" i="42"/>
  <c r="M129" i="42"/>
  <c r="M128" i="42"/>
  <c r="M127" i="42"/>
  <c r="M126" i="42"/>
  <c r="M125" i="42"/>
  <c r="M124" i="42"/>
  <c r="M123" i="42"/>
  <c r="M122" i="42"/>
  <c r="M121" i="42"/>
  <c r="M120" i="42"/>
  <c r="M119" i="42"/>
  <c r="M118" i="42"/>
  <c r="M117" i="42"/>
  <c r="M116" i="42"/>
  <c r="M115" i="42"/>
  <c r="M114" i="42"/>
  <c r="M113" i="42"/>
  <c r="M112" i="42"/>
  <c r="M111" i="42"/>
  <c r="M110" i="42"/>
  <c r="M109" i="42"/>
  <c r="M108" i="42"/>
  <c r="M107" i="42"/>
  <c r="M106" i="42"/>
  <c r="M105" i="42"/>
  <c r="M104" i="42"/>
  <c r="M103" i="42"/>
  <c r="M102" i="42"/>
  <c r="M101" i="42"/>
  <c r="M100" i="42"/>
  <c r="M99" i="42"/>
  <c r="M98" i="42"/>
  <c r="M97" i="42"/>
  <c r="M96" i="42"/>
  <c r="M95" i="42"/>
  <c r="M94" i="42"/>
  <c r="M93" i="42"/>
  <c r="M92" i="42"/>
  <c r="M91" i="42"/>
  <c r="M90" i="42"/>
  <c r="M89" i="42"/>
  <c r="M88" i="42"/>
  <c r="M87" i="42"/>
  <c r="M86" i="42"/>
  <c r="M85" i="42"/>
  <c r="M84" i="42"/>
  <c r="M83" i="42"/>
  <c r="M82" i="42"/>
  <c r="M81" i="42"/>
  <c r="M80" i="42"/>
  <c r="M79" i="42"/>
  <c r="M78" i="42"/>
  <c r="M77" i="42"/>
  <c r="M76" i="42"/>
  <c r="M75" i="42"/>
  <c r="M74" i="42"/>
  <c r="M73" i="42"/>
  <c r="M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M47" i="42"/>
  <c r="M46" i="42"/>
  <c r="M45" i="42"/>
  <c r="M44" i="42"/>
  <c r="M43" i="42"/>
  <c r="M42" i="42"/>
  <c r="M41" i="42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2" i="42"/>
  <c r="M21" i="42"/>
  <c r="M20" i="42"/>
  <c r="M19" i="42"/>
  <c r="M18" i="42"/>
  <c r="M17" i="42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513" i="41"/>
  <c r="M512" i="41"/>
  <c r="M511" i="41"/>
  <c r="M510" i="41"/>
  <c r="M509" i="41"/>
  <c r="M508" i="41"/>
  <c r="M507" i="41"/>
  <c r="M506" i="41"/>
  <c r="M505" i="41"/>
  <c r="M504" i="41"/>
  <c r="M503" i="41"/>
  <c r="M502" i="41"/>
  <c r="M501" i="41"/>
  <c r="M500" i="41"/>
  <c r="M499" i="41"/>
  <c r="M498" i="41"/>
  <c r="M497" i="41"/>
  <c r="M496" i="41"/>
  <c r="M495" i="41"/>
  <c r="M494" i="41"/>
  <c r="M493" i="41"/>
  <c r="M492" i="41"/>
  <c r="M491" i="41"/>
  <c r="M490" i="41"/>
  <c r="M489" i="41"/>
  <c r="M488" i="41"/>
  <c r="M487" i="41"/>
  <c r="M486" i="41"/>
  <c r="M485" i="41"/>
  <c r="M484" i="41"/>
  <c r="M483" i="41"/>
  <c r="M482" i="41"/>
  <c r="M481" i="41"/>
  <c r="M480" i="41"/>
  <c r="M479" i="41"/>
  <c r="M478" i="41"/>
  <c r="M477" i="41"/>
  <c r="M476" i="41"/>
  <c r="M475" i="41"/>
  <c r="M474" i="41"/>
  <c r="M473" i="41"/>
  <c r="M472" i="41"/>
  <c r="M471" i="41"/>
  <c r="M470" i="41"/>
  <c r="M469" i="41"/>
  <c r="M468" i="41"/>
  <c r="M467" i="41"/>
  <c r="M466" i="41"/>
  <c r="M465" i="41"/>
  <c r="M464" i="41"/>
  <c r="M463" i="41"/>
  <c r="M462" i="41"/>
  <c r="M461" i="41"/>
  <c r="M460" i="41"/>
  <c r="M459" i="41"/>
  <c r="M458" i="41"/>
  <c r="M457" i="41"/>
  <c r="M456" i="41"/>
  <c r="M455" i="41"/>
  <c r="M454" i="41"/>
  <c r="M453" i="41"/>
  <c r="M452" i="41"/>
  <c r="M451" i="41"/>
  <c r="M450" i="41"/>
  <c r="M449" i="41"/>
  <c r="M448" i="41"/>
  <c r="M447" i="41"/>
  <c r="M446" i="41"/>
  <c r="M445" i="41"/>
  <c r="M444" i="41"/>
  <c r="M443" i="41"/>
  <c r="M442" i="41"/>
  <c r="M441" i="41"/>
  <c r="M440" i="41"/>
  <c r="M439" i="41"/>
  <c r="M438" i="41"/>
  <c r="M437" i="41"/>
  <c r="M436" i="41"/>
  <c r="M435" i="41"/>
  <c r="M434" i="41"/>
  <c r="M433" i="41"/>
  <c r="M432" i="41"/>
  <c r="M431" i="41"/>
  <c r="M430" i="41"/>
  <c r="M429" i="41"/>
  <c r="M428" i="41"/>
  <c r="M427" i="41"/>
  <c r="M426" i="41"/>
  <c r="M425" i="41"/>
  <c r="M424" i="41"/>
  <c r="M423" i="41"/>
  <c r="M422" i="41"/>
  <c r="M421" i="41"/>
  <c r="M420" i="41"/>
  <c r="M419" i="41"/>
  <c r="M418" i="41"/>
  <c r="M417" i="41"/>
  <c r="M416" i="41"/>
  <c r="M415" i="41"/>
  <c r="M414" i="41"/>
  <c r="M413" i="41"/>
  <c r="M412" i="41"/>
  <c r="M411" i="41"/>
  <c r="M410" i="41"/>
  <c r="M409" i="41"/>
  <c r="M408" i="41"/>
  <c r="M407" i="41"/>
  <c r="M406" i="41"/>
  <c r="M405" i="41"/>
  <c r="M404" i="41"/>
  <c r="M403" i="41"/>
  <c r="M402" i="41"/>
  <c r="M401" i="41"/>
  <c r="M400" i="41"/>
  <c r="M399" i="41"/>
  <c r="M398" i="41"/>
  <c r="M397" i="41"/>
  <c r="M396" i="41"/>
  <c r="M395" i="41"/>
  <c r="M394" i="41"/>
  <c r="M393" i="41"/>
  <c r="M392" i="41"/>
  <c r="M391" i="41"/>
  <c r="M390" i="41"/>
  <c r="M389" i="41"/>
  <c r="M388" i="41"/>
  <c r="M387" i="41"/>
  <c r="M386" i="41"/>
  <c r="M385" i="41"/>
  <c r="M384" i="41"/>
  <c r="M383" i="41"/>
  <c r="M382" i="41"/>
  <c r="M381" i="41"/>
  <c r="M380" i="41"/>
  <c r="M379" i="41"/>
  <c r="M378" i="41"/>
  <c r="M377" i="41"/>
  <c r="M376" i="41"/>
  <c r="M375" i="41"/>
  <c r="M374" i="41"/>
  <c r="M373" i="41"/>
  <c r="M372" i="41"/>
  <c r="M371" i="41"/>
  <c r="M370" i="41"/>
  <c r="M369" i="41"/>
  <c r="M368" i="41"/>
  <c r="M367" i="41"/>
  <c r="M366" i="41"/>
  <c r="M365" i="41"/>
  <c r="M364" i="41"/>
  <c r="M363" i="41"/>
  <c r="M362" i="41"/>
  <c r="M361" i="41"/>
  <c r="M360" i="41"/>
  <c r="M359" i="41"/>
  <c r="M358" i="41"/>
  <c r="M357" i="41"/>
  <c r="M356" i="41"/>
  <c r="M355" i="41"/>
  <c r="M354" i="41"/>
  <c r="M353" i="41"/>
  <c r="M352" i="41"/>
  <c r="M351" i="41"/>
  <c r="M350" i="41"/>
  <c r="M349" i="41"/>
  <c r="M348" i="41"/>
  <c r="M347" i="41"/>
  <c r="M346" i="41"/>
  <c r="M345" i="41"/>
  <c r="M344" i="41"/>
  <c r="M343" i="41"/>
  <c r="M342" i="41"/>
  <c r="M341" i="41"/>
  <c r="M340" i="41"/>
  <c r="M339" i="41"/>
  <c r="M338" i="41"/>
  <c r="M337" i="41"/>
  <c r="M336" i="41"/>
  <c r="M335" i="41"/>
  <c r="M334" i="41"/>
  <c r="M333" i="41"/>
  <c r="M332" i="41"/>
  <c r="M331" i="41"/>
  <c r="M330" i="41"/>
  <c r="M329" i="41"/>
  <c r="M328" i="41"/>
  <c r="M327" i="41"/>
  <c r="M326" i="41"/>
  <c r="M325" i="41"/>
  <c r="M324" i="41"/>
  <c r="M323" i="41"/>
  <c r="M322" i="41"/>
  <c r="M321" i="41"/>
  <c r="M320" i="41"/>
  <c r="M319" i="41"/>
  <c r="M318" i="41"/>
  <c r="M317" i="41"/>
  <c r="M316" i="41"/>
  <c r="M315" i="41"/>
  <c r="M314" i="41"/>
  <c r="M313" i="41"/>
  <c r="M312" i="41"/>
  <c r="M311" i="41"/>
  <c r="M310" i="41"/>
  <c r="M309" i="41"/>
  <c r="M308" i="41"/>
  <c r="M307" i="41"/>
  <c r="M306" i="41"/>
  <c r="M305" i="41"/>
  <c r="M304" i="41"/>
  <c r="M303" i="41"/>
  <c r="M302" i="41"/>
  <c r="M301" i="41"/>
  <c r="M300" i="41"/>
  <c r="M299" i="41"/>
  <c r="M298" i="41"/>
  <c r="M297" i="41"/>
  <c r="M296" i="41"/>
  <c r="M295" i="41"/>
  <c r="M294" i="41"/>
  <c r="M293" i="41"/>
  <c r="M292" i="41"/>
  <c r="M291" i="41"/>
  <c r="M290" i="41"/>
  <c r="M289" i="41"/>
  <c r="M288" i="41"/>
  <c r="M287" i="41"/>
  <c r="M286" i="41"/>
  <c r="M285" i="41"/>
  <c r="M284" i="41"/>
  <c r="M283" i="41"/>
  <c r="M282" i="41"/>
  <c r="M281" i="41"/>
  <c r="M280" i="41"/>
  <c r="M279" i="41"/>
  <c r="M278" i="41"/>
  <c r="M277" i="41"/>
  <c r="M276" i="41"/>
  <c r="M275" i="41"/>
  <c r="M274" i="41"/>
  <c r="M273" i="41"/>
  <c r="M272" i="41"/>
  <c r="M271" i="41"/>
  <c r="M270" i="41"/>
  <c r="M269" i="41"/>
  <c r="M268" i="41"/>
  <c r="M267" i="41"/>
  <c r="M266" i="41"/>
  <c r="M265" i="41"/>
  <c r="M264" i="41"/>
  <c r="M263" i="41"/>
  <c r="M262" i="41"/>
  <c r="M261" i="41"/>
  <c r="M260" i="41"/>
  <c r="M259" i="41"/>
  <c r="M258" i="41"/>
  <c r="M257" i="41"/>
  <c r="M256" i="41"/>
  <c r="M255" i="41"/>
  <c r="M254" i="41"/>
  <c r="M253" i="41"/>
  <c r="M252" i="41"/>
  <c r="M251" i="41"/>
  <c r="M250" i="41"/>
  <c r="M249" i="41"/>
  <c r="M248" i="41"/>
  <c r="M247" i="41"/>
  <c r="M246" i="41"/>
  <c r="M245" i="41"/>
  <c r="M244" i="41"/>
  <c r="M243" i="41"/>
  <c r="M242" i="41"/>
  <c r="M241" i="41"/>
  <c r="M240" i="41"/>
  <c r="M239" i="41"/>
  <c r="M238" i="41"/>
  <c r="M237" i="41"/>
  <c r="M236" i="41"/>
  <c r="M235" i="41"/>
  <c r="M234" i="41"/>
  <c r="M233" i="41"/>
  <c r="M232" i="41"/>
  <c r="M231" i="41"/>
  <c r="M230" i="41"/>
  <c r="M229" i="41"/>
  <c r="M228" i="41"/>
  <c r="M227" i="41"/>
  <c r="M226" i="41"/>
  <c r="M225" i="41"/>
  <c r="M224" i="41"/>
  <c r="M223" i="41"/>
  <c r="M222" i="41"/>
  <c r="M221" i="41"/>
  <c r="M220" i="41"/>
  <c r="M219" i="41"/>
  <c r="M218" i="41"/>
  <c r="M217" i="41"/>
  <c r="M216" i="41"/>
  <c r="M215" i="41"/>
  <c r="M214" i="41"/>
  <c r="M213" i="41"/>
  <c r="M212" i="41"/>
  <c r="M211" i="41"/>
  <c r="M210" i="41"/>
  <c r="M209" i="41"/>
  <c r="M208" i="41"/>
  <c r="M207" i="41"/>
  <c r="M206" i="41"/>
  <c r="M205" i="41"/>
  <c r="M204" i="41"/>
  <c r="M203" i="41"/>
  <c r="M202" i="41"/>
  <c r="M201" i="41"/>
  <c r="M200" i="41"/>
  <c r="M199" i="41"/>
  <c r="M198" i="41"/>
  <c r="M197" i="41"/>
  <c r="M196" i="41"/>
  <c r="M195" i="41"/>
  <c r="M194" i="41"/>
  <c r="M193" i="41"/>
  <c r="M192" i="41"/>
  <c r="M191" i="41"/>
  <c r="M190" i="41"/>
  <c r="M189" i="41"/>
  <c r="M188" i="41"/>
  <c r="M187" i="41"/>
  <c r="M186" i="41"/>
  <c r="M185" i="41"/>
  <c r="M184" i="41"/>
  <c r="M183" i="41"/>
  <c r="M182" i="41"/>
  <c r="M181" i="41"/>
  <c r="M180" i="41"/>
  <c r="M179" i="41"/>
  <c r="M178" i="41"/>
  <c r="M177" i="41"/>
  <c r="M176" i="41"/>
  <c r="M175" i="41"/>
  <c r="M174" i="41"/>
  <c r="M173" i="41"/>
  <c r="M172" i="41"/>
  <c r="M171" i="41"/>
  <c r="M170" i="41"/>
  <c r="M169" i="41"/>
  <c r="M168" i="41"/>
  <c r="M167" i="41"/>
  <c r="M166" i="41"/>
  <c r="M165" i="41"/>
  <c r="M164" i="41"/>
  <c r="M163" i="41"/>
  <c r="M162" i="41"/>
  <c r="M161" i="41"/>
  <c r="M160" i="41"/>
  <c r="M159" i="41"/>
  <c r="M158" i="41"/>
  <c r="M157" i="41"/>
  <c r="M156" i="41"/>
  <c r="M155" i="41"/>
  <c r="M154" i="41"/>
  <c r="M153" i="41"/>
  <c r="M152" i="41"/>
  <c r="M151" i="41"/>
  <c r="M150" i="41"/>
  <c r="M149" i="41"/>
  <c r="M148" i="41"/>
  <c r="M147" i="41"/>
  <c r="M146" i="41"/>
  <c r="M145" i="41"/>
  <c r="M144" i="41"/>
  <c r="M143" i="41"/>
  <c r="M142" i="41"/>
  <c r="M141" i="41"/>
  <c r="M140" i="41"/>
  <c r="M139" i="41"/>
  <c r="M138" i="41"/>
  <c r="M137" i="41"/>
  <c r="M136" i="41"/>
  <c r="M135" i="41"/>
  <c r="M134" i="41"/>
  <c r="M133" i="41"/>
  <c r="M132" i="41"/>
  <c r="M131" i="41"/>
  <c r="M130" i="41"/>
  <c r="M129" i="41"/>
  <c r="M128" i="41"/>
  <c r="M127" i="41"/>
  <c r="M126" i="41"/>
  <c r="M125" i="41"/>
  <c r="M124" i="41"/>
  <c r="M123" i="41"/>
  <c r="M122" i="41"/>
  <c r="M121" i="41"/>
  <c r="M120" i="41"/>
  <c r="M119" i="41"/>
  <c r="M118" i="41"/>
  <c r="M117" i="41"/>
  <c r="M116" i="41"/>
  <c r="M115" i="41"/>
  <c r="M114" i="41"/>
  <c r="M113" i="41"/>
  <c r="M112" i="41"/>
  <c r="M111" i="41"/>
  <c r="M110" i="41"/>
  <c r="M109" i="41"/>
  <c r="M108" i="41"/>
  <c r="M107" i="41"/>
  <c r="M106" i="41"/>
  <c r="M105" i="41"/>
  <c r="M104" i="41"/>
  <c r="M103" i="41"/>
  <c r="M102" i="41"/>
  <c r="M101" i="41"/>
  <c r="M100" i="41"/>
  <c r="M99" i="41"/>
  <c r="M98" i="41"/>
  <c r="M97" i="41"/>
  <c r="M96" i="41"/>
  <c r="M95" i="41"/>
  <c r="M94" i="41"/>
  <c r="M93" i="41"/>
  <c r="M92" i="41"/>
  <c r="M91" i="41"/>
  <c r="M90" i="41"/>
  <c r="M89" i="41"/>
  <c r="M88" i="41"/>
  <c r="M87" i="41"/>
  <c r="M86" i="41"/>
  <c r="M85" i="41"/>
  <c r="M84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M57" i="41"/>
  <c r="M56" i="41"/>
  <c r="M55" i="41"/>
  <c r="M54" i="41"/>
  <c r="M53" i="41"/>
  <c r="M52" i="41"/>
  <c r="M51" i="41"/>
  <c r="M50" i="41"/>
  <c r="M49" i="41"/>
  <c r="M48" i="41"/>
  <c r="M47" i="41"/>
  <c r="M46" i="41"/>
  <c r="M45" i="41"/>
  <c r="M44" i="41"/>
  <c r="M43" i="41"/>
  <c r="M42" i="41"/>
  <c r="M41" i="41"/>
  <c r="M40" i="41"/>
  <c r="M39" i="41"/>
  <c r="M38" i="41"/>
  <c r="M37" i="41"/>
  <c r="M36" i="41"/>
  <c r="M35" i="41"/>
  <c r="M34" i="41"/>
  <c r="M33" i="41"/>
  <c r="M32" i="41"/>
  <c r="M31" i="41"/>
  <c r="M30" i="41"/>
  <c r="M29" i="41"/>
  <c r="M28" i="41"/>
  <c r="M27" i="41"/>
  <c r="M26" i="41"/>
  <c r="M25" i="41"/>
  <c r="M24" i="41"/>
  <c r="M23" i="41"/>
  <c r="M22" i="41"/>
  <c r="M21" i="41"/>
  <c r="M20" i="41"/>
  <c r="M19" i="41"/>
  <c r="M18" i="41"/>
  <c r="M17" i="4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E52" i="31" l="1"/>
  <c r="E62" i="31" s="1"/>
  <c r="P9" i="45"/>
  <c r="P10" i="45" s="1"/>
  <c r="E52" i="28"/>
  <c r="E62" i="28" s="1"/>
  <c r="R9" i="42"/>
  <c r="R10" i="42" s="1"/>
  <c r="R9" i="46"/>
  <c r="R10" i="46" s="1"/>
  <c r="R9" i="45"/>
  <c r="R10" i="45" s="1"/>
  <c r="P9" i="44"/>
  <c r="P10" i="44" s="1"/>
  <c r="R9" i="44"/>
  <c r="R10" i="44" s="1"/>
  <c r="P9" i="43"/>
  <c r="P10" i="43" s="1"/>
  <c r="R9" i="43"/>
  <c r="R10" i="43" s="1"/>
  <c r="E52" i="30"/>
  <c r="E62" i="30" s="1"/>
  <c r="P9" i="42"/>
  <c r="P10" i="42" s="1"/>
  <c r="P9" i="46"/>
  <c r="P10" i="46" s="1"/>
  <c r="R11" i="3"/>
  <c r="R11" i="16" s="1"/>
  <c r="R9" i="41"/>
  <c r="R11" i="41" s="1"/>
  <c r="R11" i="42" s="1"/>
  <c r="P9" i="41"/>
  <c r="P11" i="41" s="1"/>
  <c r="E52" i="32"/>
  <c r="E62" i="32" s="1"/>
  <c r="E56" i="32"/>
  <c r="E57" i="32" s="1"/>
  <c r="E52" i="29"/>
  <c r="E60" i="29" s="1"/>
  <c r="E61" i="29" s="1"/>
  <c r="E14" i="87"/>
  <c r="E87" i="32"/>
  <c r="E89" i="32" s="1"/>
  <c r="M15" i="45"/>
  <c r="M15" i="46"/>
  <c r="G12" i="16"/>
  <c r="E16" i="31" s="1"/>
  <c r="E18" i="31" s="1"/>
  <c r="E20" i="31" s="1"/>
  <c r="E22" i="31" s="1"/>
  <c r="M12" i="3"/>
  <c r="M11" i="16"/>
  <c r="P11" i="3"/>
  <c r="P11" i="16" s="1"/>
  <c r="P12" i="1"/>
  <c r="Q10" i="41"/>
  <c r="Q11" i="41"/>
  <c r="Q12" i="1"/>
  <c r="R12" i="1"/>
  <c r="O11" i="15"/>
  <c r="O12" i="16"/>
  <c r="G11" i="15"/>
  <c r="J11" i="15"/>
  <c r="J12" i="16"/>
  <c r="L11" i="15"/>
  <c r="L12" i="16"/>
  <c r="K11" i="15"/>
  <c r="K12" i="16"/>
  <c r="K11" i="43"/>
  <c r="K12" i="42"/>
  <c r="O11" i="43"/>
  <c r="O12" i="42"/>
  <c r="J11" i="43"/>
  <c r="J12" i="42"/>
  <c r="I11" i="43"/>
  <c r="I12" i="42"/>
  <c r="L11" i="43"/>
  <c r="L12" i="42"/>
  <c r="Q11" i="16"/>
  <c r="I11" i="15"/>
  <c r="I12" i="16"/>
  <c r="P10" i="1"/>
  <c r="E50" i="33" s="1"/>
  <c r="E60" i="31" l="1"/>
  <c r="E61" i="31" s="1"/>
  <c r="E63" i="31" s="1"/>
  <c r="E64" i="31" s="1"/>
  <c r="E67" i="31" s="1"/>
  <c r="E60" i="28"/>
  <c r="E61" i="28" s="1"/>
  <c r="E63" i="28" s="1"/>
  <c r="E64" i="28" s="1"/>
  <c r="E67" i="28" s="1"/>
  <c r="R12" i="3"/>
  <c r="E60" i="30"/>
  <c r="E61" i="30" s="1"/>
  <c r="E63" i="30" s="1"/>
  <c r="E64" i="30" s="1"/>
  <c r="E67" i="30" s="1"/>
  <c r="P11" i="42"/>
  <c r="E62" i="29"/>
  <c r="E63" i="29" s="1"/>
  <c r="E64" i="29" s="1"/>
  <c r="E67" i="29" s="1"/>
  <c r="E60" i="32"/>
  <c r="E61" i="32" s="1"/>
  <c r="E63" i="32" s="1"/>
  <c r="E64" i="32" s="1"/>
  <c r="E67" i="32" s="1"/>
  <c r="E87" i="31"/>
  <c r="E89" i="31" s="1"/>
  <c r="N10" i="87" s="1"/>
  <c r="N9" i="87"/>
  <c r="Q11" i="42"/>
  <c r="Q10" i="42"/>
  <c r="R10" i="41"/>
  <c r="P10" i="41"/>
  <c r="P12" i="3"/>
  <c r="Q12" i="3"/>
  <c r="M11" i="15"/>
  <c r="G12" i="15"/>
  <c r="E16" i="30" s="1"/>
  <c r="E18" i="30" s="1"/>
  <c r="E20" i="30" s="1"/>
  <c r="E22" i="30" s="1"/>
  <c r="M12" i="16"/>
  <c r="Q12" i="41"/>
  <c r="R12" i="41"/>
  <c r="P12" i="41"/>
  <c r="P11" i="15"/>
  <c r="P12" i="16"/>
  <c r="Q11" i="15"/>
  <c r="Q12" i="16"/>
  <c r="L11" i="44"/>
  <c r="L12" i="43"/>
  <c r="I11" i="44"/>
  <c r="I12" i="43"/>
  <c r="R11" i="15"/>
  <c r="R12" i="16"/>
  <c r="J11" i="44"/>
  <c r="J12" i="43"/>
  <c r="O11" i="44"/>
  <c r="O12" i="43"/>
  <c r="K11" i="44"/>
  <c r="K12" i="43"/>
  <c r="K11" i="14"/>
  <c r="K12" i="15"/>
  <c r="L11" i="14"/>
  <c r="L12" i="15"/>
  <c r="J11" i="14"/>
  <c r="J12" i="15"/>
  <c r="G11" i="14"/>
  <c r="O11" i="14"/>
  <c r="O12" i="15"/>
  <c r="I11" i="14"/>
  <c r="I12" i="15"/>
  <c r="Q10" i="1"/>
  <c r="E47" i="33" s="1"/>
  <c r="E56" i="33" l="1"/>
  <c r="E57" i="33" s="1"/>
  <c r="E87" i="30"/>
  <c r="E89" i="30" s="1"/>
  <c r="E87" i="29" s="1"/>
  <c r="E89" i="29" s="1"/>
  <c r="M11" i="14"/>
  <c r="G12" i="14"/>
  <c r="E16" i="29" s="1"/>
  <c r="E18" i="29" s="1"/>
  <c r="E20" i="29" s="1"/>
  <c r="E22" i="29" s="1"/>
  <c r="M12" i="15"/>
  <c r="P11" i="43"/>
  <c r="P12" i="42"/>
  <c r="R11" i="43"/>
  <c r="R12" i="42"/>
  <c r="Q11" i="43"/>
  <c r="Q12" i="42"/>
  <c r="O11" i="13"/>
  <c r="O12" i="14"/>
  <c r="G11" i="13"/>
  <c r="J11" i="13"/>
  <c r="J12" i="14"/>
  <c r="L11" i="13"/>
  <c r="L12" i="14"/>
  <c r="K11" i="13"/>
  <c r="K12" i="14"/>
  <c r="K11" i="45"/>
  <c r="K12" i="44"/>
  <c r="O11" i="45"/>
  <c r="O12" i="44"/>
  <c r="J11" i="45"/>
  <c r="J12" i="44"/>
  <c r="R11" i="14"/>
  <c r="R12" i="15"/>
  <c r="I11" i="45"/>
  <c r="I12" i="44"/>
  <c r="L11" i="45"/>
  <c r="L12" i="44"/>
  <c r="Q11" i="14"/>
  <c r="Q12" i="15"/>
  <c r="P11" i="14"/>
  <c r="P12" i="15"/>
  <c r="I11" i="13"/>
  <c r="I12" i="14"/>
  <c r="R10" i="1"/>
  <c r="E49" i="33" s="1"/>
  <c r="E52" i="33" l="1"/>
  <c r="N11" i="87"/>
  <c r="E87" i="28"/>
  <c r="E89" i="28" s="1"/>
  <c r="N13" i="87" s="1"/>
  <c r="N12" i="87"/>
  <c r="G12" i="13"/>
  <c r="E16" i="28" s="1"/>
  <c r="E18" i="28" s="1"/>
  <c r="E20" i="28" s="1"/>
  <c r="E22" i="28" s="1"/>
  <c r="M12" i="14"/>
  <c r="M11" i="13"/>
  <c r="Q11" i="44"/>
  <c r="Q12" i="43"/>
  <c r="R11" i="44"/>
  <c r="R12" i="43"/>
  <c r="P11" i="44"/>
  <c r="P12" i="43"/>
  <c r="P11" i="13"/>
  <c r="P12" i="14"/>
  <c r="Q11" i="13"/>
  <c r="Q12" i="14"/>
  <c r="L11" i="46"/>
  <c r="L12" i="45"/>
  <c r="I11" i="46"/>
  <c r="I12" i="45"/>
  <c r="R11" i="13"/>
  <c r="R12" i="14"/>
  <c r="J11" i="46"/>
  <c r="J12" i="45"/>
  <c r="O11" i="46"/>
  <c r="O12" i="46" s="1"/>
  <c r="O12" i="45"/>
  <c r="K11" i="46"/>
  <c r="K12" i="45"/>
  <c r="K12" i="13"/>
  <c r="L12" i="13"/>
  <c r="J12" i="13"/>
  <c r="O12" i="13"/>
  <c r="I12" i="13"/>
  <c r="E62" i="33" l="1"/>
  <c r="E60" i="33"/>
  <c r="E61" i="33" s="1"/>
  <c r="N14" i="87"/>
  <c r="M12" i="13"/>
  <c r="P11" i="45"/>
  <c r="P12" i="44"/>
  <c r="R11" i="45"/>
  <c r="R12" i="44"/>
  <c r="Q11" i="45"/>
  <c r="Q12" i="44"/>
  <c r="K12" i="46"/>
  <c r="J12" i="46"/>
  <c r="R12" i="13"/>
  <c r="I12" i="46"/>
  <c r="L12" i="46"/>
  <c r="Q12" i="13"/>
  <c r="P12" i="13"/>
  <c r="E63" i="33" l="1"/>
  <c r="E64" i="33" s="1"/>
  <c r="E67" i="33" s="1"/>
  <c r="M8" i="87" s="1"/>
  <c r="M9" i="87"/>
  <c r="Q11" i="46"/>
  <c r="Q12" i="45"/>
  <c r="R11" i="46"/>
  <c r="R12" i="45"/>
  <c r="P11" i="46"/>
  <c r="P12" i="45"/>
  <c r="M10" i="87" l="1"/>
  <c r="P12" i="46"/>
  <c r="R12" i="46"/>
  <c r="Q12" i="46"/>
  <c r="M11" i="87" l="1"/>
  <c r="E9" i="33"/>
  <c r="M13" i="87" l="1"/>
  <c r="M12" i="87"/>
  <c r="E12" i="33"/>
  <c r="E13" i="33"/>
  <c r="E25" i="33" s="1"/>
  <c r="G10" i="41"/>
  <c r="G8" i="87" s="1"/>
  <c r="M9" i="41"/>
  <c r="M10" i="41" s="1"/>
  <c r="G11" i="41"/>
  <c r="H8" i="87" l="1"/>
  <c r="M14" i="87"/>
  <c r="E11" i="32"/>
  <c r="G11" i="42"/>
  <c r="M11" i="42" s="1"/>
  <c r="E9" i="31"/>
  <c r="M9" i="43"/>
  <c r="M10" i="43" s="1"/>
  <c r="E28" i="33"/>
  <c r="E30" i="33"/>
  <c r="E26" i="33"/>
  <c r="E27" i="33" s="1"/>
  <c r="E9" i="32"/>
  <c r="M9" i="42"/>
  <c r="M10" i="42" s="1"/>
  <c r="G10" i="42"/>
  <c r="G9" i="87" s="1"/>
  <c r="H9" i="87" s="1"/>
  <c r="J9" i="87" s="1"/>
  <c r="M11" i="41"/>
  <c r="M12" i="41" s="1"/>
  <c r="G12" i="41"/>
  <c r="E29" i="33" l="1"/>
  <c r="E31" i="33" s="1"/>
  <c r="E33" i="33" s="1"/>
  <c r="G14" i="87"/>
  <c r="H14" i="87"/>
  <c r="J8" i="87"/>
  <c r="J14" i="87" s="1"/>
  <c r="E12" i="32"/>
  <c r="E11" i="31" s="1"/>
  <c r="E13" i="32"/>
  <c r="M12" i="42"/>
  <c r="G11" i="43"/>
  <c r="G12" i="42"/>
  <c r="E9" i="30"/>
  <c r="M9" i="44"/>
  <c r="M10" i="44" s="1"/>
  <c r="E25" i="32" l="1"/>
  <c r="E30" i="32" s="1"/>
  <c r="E12" i="31"/>
  <c r="E34" i="33"/>
  <c r="E36" i="33" s="1"/>
  <c r="E39" i="33" s="1"/>
  <c r="E41" i="33" s="1"/>
  <c r="E13" i="31"/>
  <c r="E25" i="31" s="1"/>
  <c r="E9" i="29"/>
  <c r="M9" i="45"/>
  <c r="M10" i="45" s="1"/>
  <c r="M11" i="43"/>
  <c r="M12" i="43" s="1"/>
  <c r="G11" i="44"/>
  <c r="G12" i="43"/>
  <c r="E26" i="32" l="1"/>
  <c r="E27" i="32" s="1"/>
  <c r="E28" i="32"/>
  <c r="E11" i="30"/>
  <c r="E12" i="30" s="1"/>
  <c r="E91" i="33"/>
  <c r="L8" i="87"/>
  <c r="E26" i="31"/>
  <c r="E27" i="31" s="1"/>
  <c r="E30" i="31"/>
  <c r="E28" i="31"/>
  <c r="G11" i="45"/>
  <c r="M11" i="44"/>
  <c r="M12" i="44" s="1"/>
  <c r="G12" i="44"/>
  <c r="E9" i="28"/>
  <c r="M9" i="46"/>
  <c r="M10" i="46" s="1"/>
  <c r="E29" i="32" l="1"/>
  <c r="E31" i="32" s="1"/>
  <c r="E33" i="32" s="1"/>
  <c r="E34" i="32" s="1"/>
  <c r="E36" i="32" s="1"/>
  <c r="E39" i="32" s="1"/>
  <c r="E41" i="32" s="1"/>
  <c r="E13" i="30"/>
  <c r="E11" i="29"/>
  <c r="O8" i="87"/>
  <c r="E29" i="31"/>
  <c r="E31" i="31" s="1"/>
  <c r="G11" i="46"/>
  <c r="M11" i="45"/>
  <c r="M12" i="45" s="1"/>
  <c r="G12" i="45"/>
  <c r="E25" i="30" l="1"/>
  <c r="E26" i="30" s="1"/>
  <c r="E27" i="30" s="1"/>
  <c r="E12" i="29"/>
  <c r="E13" i="29"/>
  <c r="E25" i="29" s="1"/>
  <c r="E91" i="32"/>
  <c r="L9" i="87"/>
  <c r="E33" i="31"/>
  <c r="E34" i="31" s="1"/>
  <c r="E36" i="31" s="1"/>
  <c r="E39" i="31" s="1"/>
  <c r="E41" i="31" s="1"/>
  <c r="M11" i="46"/>
  <c r="M12" i="46" s="1"/>
  <c r="G12" i="46"/>
  <c r="E28" i="30" l="1"/>
  <c r="E29" i="30" s="1"/>
  <c r="E30" i="30"/>
  <c r="E26" i="29"/>
  <c r="E27" i="29" s="1"/>
  <c r="E30" i="29"/>
  <c r="E28" i="29"/>
  <c r="E11" i="28"/>
  <c r="E91" i="31"/>
  <c r="L10" i="87"/>
  <c r="O10" i="87" s="1"/>
  <c r="O9" i="87"/>
  <c r="E31" i="30" l="1"/>
  <c r="E33" i="30" s="1"/>
  <c r="E34" i="30" s="1"/>
  <c r="E36" i="30" s="1"/>
  <c r="E39" i="30" s="1"/>
  <c r="E41" i="30" s="1"/>
  <c r="E29" i="29"/>
  <c r="E31" i="29" s="1"/>
  <c r="E33" i="29" s="1"/>
  <c r="E34" i="29" s="1"/>
  <c r="E36" i="29" s="1"/>
  <c r="E39" i="29" s="1"/>
  <c r="E12" i="28"/>
  <c r="E13" i="28"/>
  <c r="E25" i="28" s="1"/>
  <c r="L11" i="87" l="1"/>
  <c r="O11" i="87" s="1"/>
  <c r="E91" i="30"/>
  <c r="E41" i="29"/>
  <c r="E28" i="28"/>
  <c r="E26" i="28"/>
  <c r="E27" i="28" s="1"/>
  <c r="E30" i="28"/>
  <c r="E91" i="29" l="1"/>
  <c r="L12" i="87"/>
  <c r="O12" i="87" s="1"/>
  <c r="E29" i="28"/>
  <c r="E31" i="28" s="1"/>
  <c r="E33" i="28" s="1"/>
  <c r="E34" i="28" s="1"/>
  <c r="E36" i="28" s="1"/>
  <c r="E39" i="28" s="1"/>
  <c r="E41" i="28" s="1"/>
  <c r="E30" i="90" l="1"/>
  <c r="E31" i="90" s="1"/>
  <c r="E91" i="28"/>
  <c r="L13" i="87"/>
  <c r="O13" i="87" l="1"/>
  <c r="O14" i="87" s="1"/>
  <c r="L14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
Capturar el R.F.C. sin giones y sin espacios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E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E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F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F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F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30BED3CF-21E3-4BAC-9C0C-A9F2503140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92E064AB-7D7E-4F5B-9317-7427FE81F9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BDBF9B7E-7C0E-4A75-ADB7-3CAEA7C334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6615C6E4-AB5D-4BE5-B2E4-6C1B388837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3C21E39C-FD1A-4B6B-8008-C54E52BE27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61F28A64-ED8B-4D71-83EF-A30AF10B6B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C3C400B5-806A-4827-8C86-0F97CBA9A7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CE96F1EE-6D9C-40C8-8F55-5DD5ED0BA7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7CA8F3A6-ED9D-4D07-82FE-A14E37866E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9DBAA283-A196-4828-BD37-F938D1FB96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E6A0403B-EAAF-4653-B25C-58BFC5526F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3E3327D5-9A19-4F7A-B2FC-877CF10D69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F30BE6B4-B506-4A28-8899-AF8C11C061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42ED0035-02D3-4A4F-A98A-BB9B6479CA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1C78541B-1D6A-4F67-A23E-A46B75257A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2D6152CC-403E-48B0-A308-D3A15D4277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40C38C4E-0B70-431E-82C3-2B838C9CF2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C9BEF39D-D644-4700-A131-AD6790E34E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5C48D9C0-46C6-4E56-8D3C-F987A84D11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F0FBD384-FDA2-4424-A69F-21ED176569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25976577-8F94-4FC1-A23F-74653E7982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F93CFEAE-6D8B-4819-A5E6-80A42E9F97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61C2BC7A-4B23-4AD7-92A0-866C583788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022FBBF5-F5D9-484E-A29E-43DE9EF704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5D2258A6-5ECB-484F-86C1-B855CA418D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2A0A98EC-CEBE-48A1-B21B-91ECC2FBB4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001B9970-3304-4837-9175-F240D89B78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0C029E48-EE44-46A4-877A-CF0D3DC01B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DC646A5D-A4FE-495F-9E50-5E9A075152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678EA12F-7F1C-4127-82F4-ECB8BC462A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D58FED3C-91B7-4F74-A8CD-535CD79D31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81EA841C-E06E-4173-B989-4E99840102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8AA6AA4F-D73E-41AE-B3AD-06E31282F6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CF54A547-C558-49A4-A743-2F196A753F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DDDDF6E7-E6FD-47F8-9E67-D6257FE8CD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46B5F86F-6A03-41D5-972C-779752942F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8E948659-21E8-412D-BEDD-D52E6E4F3B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A63F9F9F-C98A-4FCA-B4FB-5BB131437E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EB643F6B-E9D2-4508-A472-268874C5AB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42E2499B-F06D-49A8-8B63-B83BFF5A1F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CAE759AE-A3D5-4181-8B6D-9594A3F386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D0D66D70-085E-4045-8D51-3DEF8DD10A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CE6DA15D-671C-4510-B38F-9F3235EF62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22577948-70F9-44C2-BB63-C7D0B481E3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02666D74-7B24-4A0F-99E3-88D9313E21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DA5B661B-DDE2-434E-8D75-92A813B517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6C49D1E6-5D5D-4A21-8621-C5C08FD679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691538C9-FC2B-46D1-8131-ADCA228274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7DC482B5-3831-4747-A9DE-A5F2B5CA4F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EF918160-20D4-4DEE-84F0-542C5F1B16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1B001B41-4F3F-4B82-96DD-AB1D426054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3006DAC6-50CF-4339-ABDA-0700A762D9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F66E9A92-FBB6-4E88-B744-C3096E14A9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5B80C471-1AB1-4555-A566-DC63D615D9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E98CD598-2B67-4A8D-820D-FFADF495F2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91753A2F-DA3B-44C0-AA92-5302FA2C28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D8B53209-4994-4E5A-9FD0-D4C8F9C96E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AD488FA4-859B-459F-8FAD-9833024015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5ABA9AEC-F3BD-41C7-83F8-2D470FE54C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9D717AAE-114D-4A63-8F70-C2F7F33BDA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892F8802-36EF-4916-B8F2-82383731A8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CAB37C9A-6526-45CA-812E-979F14F060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F2BC4FC5-5541-4023-9DCA-0E8C4B96B5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F4EDE697-0A1B-4DAB-BCA9-D1D4B992F3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8EC9B179-7D04-4B69-9C61-D7A69072D8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3E2F720A-7193-4FFE-81CB-AFC9752899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E63A8D72-3017-4043-8B9F-92F795D0AA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9B0AA6FC-5795-448A-89DE-A975B36857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2CE80F48-5EF5-49FB-AC87-70AAE2704E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E4F2EBB2-6D3C-425D-A571-D533CC8235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C34C85FE-3F48-4526-BF69-26322820A9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FF7BDCBE-3058-4C15-9B51-76B5542C30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EC40D05C-394A-4D58-A752-F3EF0CCAFA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35255768-C6B1-4FE6-A9AD-10FF1718B8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9240D258-FE82-4D5A-9AEE-712625B7A1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3C9958F4-AF2D-4664-AC2B-649AA45D6E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BD0E6ECF-8225-4D0A-AFE3-9E1AD8AE20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9DA7F375-76CB-4C2B-9659-08949AA378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C29B813F-A655-4614-BE25-F28DAE802D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69F45844-F009-4CB0-885C-40D2A78033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7F8DAEAE-6670-45E4-B3B1-C2806E03B5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DBD071EF-71CE-426D-B78E-DD28101D19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61A90BA4-6752-41CD-A20B-09EAB0AA49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1D602C4F-1D94-41E3-8477-FBAB77809D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29B4D9EC-3DB0-4E03-BFA8-07C005D7FC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3EF51516-B91E-4BE9-9789-742F9140E3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AED6DA1C-2693-4822-8221-F5CA055F91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1BCDB661-EC9E-414A-80D0-4718EE0337D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53D425B7-DF7A-428F-9CB5-C2E272D00F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B2C27AC0-F7D3-453A-9605-8203BE3ECB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291BABD3-77ED-41F5-B248-32031E71EB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E9909A87-09DA-4302-BA68-07819B89B2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F4F7D5B2-3DC0-441C-B3DF-DE50CA5006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2F89D42F-3D41-44CF-9548-025911F736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4B0D8543-C61F-4706-A21B-6E67FB3069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644CF667-F60C-4564-A980-589F351668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592A6D60-22B4-4186-ABDC-96FC03F312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B81A8F0C-1017-4C55-951C-D1645AEE59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F17CEA55-CA42-4CBA-BB06-DCD5E87F22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C9135ABD-F842-4BA9-94CB-DFA99ECB94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2E950D84-8EB2-4510-B777-B1A75A01CC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5F2739A6-CEF9-44A7-9379-7C61DD145A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C2D164CB-B6F8-4FE2-95D3-339F310D54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C1215E07-7B18-42CC-8D8B-5CB2E8A632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D65B885D-8123-4E0B-AA09-3C39602B22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925B126F-18BD-4FE7-98F2-CF9059B40C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53B1B35A-20B2-4EEA-982E-6C077425D9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B3B346DE-10FD-4FEB-AEBD-0E9241CFA5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99D3F33E-51B9-4DB6-9ABB-258E9C0BB4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64510E90-1E85-4731-8C48-60172381F1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3F124712-4824-4A85-B751-69AB872648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5AF87C4D-3E01-4119-A694-98E74A4D46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DB1C8054-2890-4189-BA62-290B1EE81C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897588D0-F533-4683-BC6F-61BF62FC5B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DF15DC70-8C31-4883-A42E-D0B8489295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55622A8D-2C0F-495C-B47C-F35F32100E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5188614D-6983-4E6E-81F5-6B81262CAC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87CA18F9-38BA-458E-83A7-32D1F48DD4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1442BA80-BE22-465C-A282-286616B2B5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B176D521-EA79-4AF4-A3D1-52181C8B5F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DBCC51A0-2F07-46E8-8C01-8F1926B22E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878721A9-CB8E-42B3-B42C-E49D17D79F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697C79B7-C7DC-47D1-A2E4-0226BB9216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B1F59BB0-2796-4558-ABE4-111483F4D8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C5A4077E-5FD1-4F1A-8A91-E268005345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F27E68D3-B48B-41E4-94DC-2321D49A76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CC9AFA6B-D260-4289-9A1C-52283AA65C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C45A7646-DE8A-4405-BB79-66E396042A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EBF84D94-E383-426C-94E9-A3839ADA45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445AAE5E-FB43-48D0-960D-59A65A97D7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E5F54EE8-D1F3-4CE7-B807-39CDE3838E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83933E00-4142-46AC-AB38-E123866CEA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778DD542-E3A0-4E0C-BE86-7218D84916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4D7E3E69-B643-40FB-B263-7BE17A08B4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5F1CFE68-60E0-4E66-9943-6873BEA0F8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96F67067-CDD4-454E-8D14-2E2755124A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A9102706-9788-41DE-8C88-AD40800023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D3908309-BD98-4772-A845-DC39009649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130A4BB7-BB27-407F-908E-AFCE74D257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38BC190D-D3E9-4D13-ACD1-5597C76166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55ED3E79-75C1-473E-ABBC-FD4952D405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F5483BDA-D539-45D3-8B9E-C925453C0C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D21F79DD-00B1-4EDB-A55A-BB1214D3F1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425473F6-6CBB-456D-B142-79ED93C06D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999FB947-8866-4118-8C70-FA86704A6C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5AC33EF8-1C25-4DCE-8533-263FC767DE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DB85A6B8-F4FA-40C5-BDC6-CC339254AB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AB146628-7ED2-4B95-B4BA-DEE05FBCC3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011D426E-5F4C-4074-A90F-FD048B8535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CD76F18A-7D30-4993-A406-E96B8EBBBA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B717006C-5D68-4564-A7DC-B2CB7A707A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5CB2A1CD-B514-4EED-8BD3-2D6F1DFF10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D4CC493B-F3BC-4678-AE31-CC454C8919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7835770A-9048-4A1B-B149-264070ADCC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0363FB28-F896-4A64-A966-ADCB87372F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821064AB-34FC-4B4E-B562-7E2F86F4CD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BB283F53-2B80-47EE-837B-5BE30F6144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9475A030-D3D9-4AC2-875D-C885BBD27E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D7155C7E-2901-4BB6-BFDD-53B490F7AC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03A68C2C-41B6-4B14-A6F5-69692BA618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B63B508D-4204-4CBB-99EC-0C4921CE24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E6BC7B76-6BF9-4951-A34C-CF7963CC0A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9F911A7E-C3B6-4A88-B959-0D69C5721F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E1CAD2AF-AECA-4D2C-86BD-CE1B3EA638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8DB46141-1B63-4FD0-8069-CBF6E65181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2C6EB7B3-6059-4140-900C-76AB6661B6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70CD9C9A-B94B-410D-AE86-807EC38F5D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2AE0849B-E7F5-4029-9236-C85E86CE92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AFF2A8AC-E373-4AA0-92C3-65FBE801E6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FEF97AB9-E73A-45BC-8568-675A335271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49A7515B-2E8C-48EA-B6C6-F9D256733C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5DD28915-42FF-44CC-8943-9CBC96082B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BE0FE5B1-0845-4B85-856C-2D92B0C04D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36B6D914-51CA-4856-B05E-E4B7C7EA4D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7142F1F4-E784-45AB-9ABF-00CFBF8DF9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5205DFFB-CF1E-4497-B327-B992C28E3D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1E242533-1130-48CB-9FF3-17F5052C06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BB083432-D779-4D67-AC7E-5117B242BD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D0389EEE-CB6C-415F-92E8-78233BD9A1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26A826EA-4BB2-4E01-9EF1-3A084D09EA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F65A4C56-A2DB-4D6B-A71E-96914845FC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0014E85D-FCEC-4E73-97C9-DF954146A2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796F313B-069B-44DC-9266-D489388A3B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39B43927-16FC-48A2-8F5D-5B454F7467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AAE8E78A-B460-48C1-B955-8806054BE2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CD4781AB-BA3A-42FC-97BF-DA023D0CE3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3E8D284A-E5E0-4440-B7AD-35276282E9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7175B5E4-276D-4719-98F4-359D17BCF0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28487C92-DE3C-4DB9-8ADA-696A6C76CA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ADCBA981-FC86-42D5-AA6B-0216F142BB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933FC4D2-2517-4513-9B76-A3DF087063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856B6C0A-E934-41E1-8D1F-866771376F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0C9DE3DD-213F-4D34-8669-01F4B9C52C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DB855609-05AE-426D-A80E-4204521387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50F3534C-32FF-4C0D-9DB6-0875A20E16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EC16CFB2-14D4-49FF-94D0-314A9F6001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341A38FD-1189-4512-8382-FE78078CAC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8E5907B2-B184-4451-93F3-D7C364FF43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B26FF06D-B8A3-4D05-8EAE-778EEC52EF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EEBB710A-CAB7-4F9B-89CE-7CEA150A4B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DB6AFC71-5206-4B7E-8406-545589A2B7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E00A435C-FD05-404E-8E37-EC7D76C013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DD1F947E-76C7-48C0-AEF8-CD437D6A65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DEBD5233-3E8F-4990-8FE5-A2A0D81A3E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B2EC2B65-4810-4CD5-A7BD-3AA6597048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83BC8EAF-DA3D-4EAE-B993-C0DE7864F4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376A59CA-3919-4F4D-90E2-574F7D36C3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82F37CCB-8CCA-4C67-86F9-64E908AFE1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E4289F26-7D06-46C1-B971-12515A4974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BCB77AFE-9B95-44D7-9AC3-194A7ECA85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F68587FB-AF41-4035-8B1F-A1AC651785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AD19CF8C-A3B3-4219-8549-52232E39B2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054FA1C7-61E8-4FCC-8701-62524128C5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A9A025ED-9CAB-4AB6-9572-B1DFC37248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92149584-247B-4F89-8BA6-EEBFE816F8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3BAB6E21-AB48-4F9F-976C-98904FF037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5A8FD3CA-98B3-407D-A706-2A862E5C65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28A31AC9-B13F-4993-ACB2-08D8D41EFE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82941B9F-9AA0-440E-891E-1D37958E17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BBD346CA-C921-4ABE-A208-ABF8D05F06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9C269EFD-6EA4-43CE-8DDF-E20457F43C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1729F599-9617-4356-9214-5743911BD3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A8E68036-6A29-4A45-BBC8-110ACF402F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68911649-9D90-4EAC-8740-6DCB0613A7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4505EBCB-F913-4F8B-8971-A8CD647492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1817F2FB-AB4F-4DC0-AEAC-7299EE073F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F851D52C-8178-4033-ACB5-8DC6BC85B4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DA4905FE-1E28-4C12-9183-D05C50E273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BAB183BB-1ECF-4630-A641-0B3DDBFC00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F25AEE22-2972-4EA0-8A4F-1FE54A48F9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CAC0715E-AF2A-4753-93A1-4244DD535A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738A4468-74E6-4767-B79A-70B9C319C3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C734D90D-4094-4163-B3D3-212C365934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BF76D27A-A300-47FF-B77B-6FD5F8DCC2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E86135B9-D0F4-4972-9E5A-4230ECBBDB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3F31DF6C-747F-4B41-A014-E1597CC73A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9C2BE118-5149-4E26-A5FF-9765D91FFF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D4AEFD57-7E72-457B-AF31-67B7FCE737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E24BD562-AAB7-4B97-AEDC-02EC405766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BB82CFB9-9ED7-4E1B-B3CA-C0589BC5CC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97E0770C-777E-4E02-8CCE-361CD5384D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393C7FE2-3D7A-4057-BAD8-D7085FEE2A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CD5FA12D-CBC7-48BC-A129-18B42D481C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8C1ABCD7-438E-4AE7-9E43-9C9FF0DECE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7CC0198C-9845-4A17-885D-120C2B2C53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1C30F9EA-F68C-4AEA-87DC-020E6C59A3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19C455E5-BBDF-4AA1-92B4-C5B2DCEE0D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91A77397-88F6-4599-A140-6A777CF8B6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0F9B36E2-5F0C-43C9-8952-FCD6C5E5EA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86A63EC3-CAF4-4070-A185-0693528B47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7E373897-0E65-4805-AAE3-07D7666CEA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F9BF2605-E10A-4733-9278-54C4D3D262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3748A433-AFCB-46C0-8EDE-3290877B72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36732F42-FC7F-4133-BD23-BA2C3C9FE4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5D6C9126-F07A-49F1-8D6D-C1718A8F9D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EA2CE633-D18C-45A8-B9C0-BA4F23F1D6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807FFBBD-77BB-4E64-9C12-4A1604395F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D04FE821-8DA0-4D7B-925E-FAB41D4EF7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C20A4440-909B-4DD8-85EE-B27B477EAE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CFFCD1B4-3202-4D4B-8B33-0CC6CA47F9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62C6FBEA-F902-4F0A-88B8-2D2DE351EC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21600529-76AA-4137-A711-86BF3A7409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37BBA0D7-5456-4D2F-9819-88F8AEF175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14004528-B96B-42D7-89E6-8D6438C0F3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76C28DC2-07D6-4F32-AEC9-31A5D595A7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A5EF100F-DD51-468B-A4C2-4B3264402F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9792F3E3-FFD2-4643-8329-A7919EDC08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F339EC12-BE1A-49B0-BA02-55D76B20C2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2FEC99A7-692E-430A-B7B3-83C4D8D9F3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09E6A245-69C2-4334-8258-8A402F209C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B333CEA6-4EA9-4EF5-B487-11EC76441F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81E317A5-021E-4E08-8B0C-4EE58C6CC1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3CAE41DB-0B7C-4D9E-8CE7-F9A334487B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5E96B7DA-61E1-471B-8E86-7DEDBDF554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8D3D7588-F371-4F3B-8A41-CD0B704E73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EB10F1A7-8BB5-4E94-9669-0D81136D9C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D1C4F7A4-2CB9-4FDF-9389-368C9FDBF4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E2105CD8-E53B-478A-961D-EBF1EE8E2A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5011AFA7-D160-4D3A-A129-2EBC97CABA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6BFC8977-73AB-41C9-A364-DBBDB0F9C9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D3045011-ABB0-400C-924F-22EC2A962B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F9BEE8CB-4BD5-4C82-9F2A-0024974324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6B077A69-A11C-44E6-B176-4938A4DC45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F52DC101-1CC9-4AFE-A0F0-B9B6D0A0F2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29EA4710-FC0A-47AC-B8CE-E7E2C13DE4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EF569D38-E1FF-4D50-B6A4-20362295FE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551FB80D-86EA-4323-A37C-8263BD35D0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44325D1E-8980-4ED8-84E0-BC3A568DD2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D4F28299-384E-49D1-8D66-85D37AB69F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67C3A310-EDB4-40FB-BCB0-F008B75E99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8987BE5B-F874-49A5-BF06-900C858A40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69D5A201-3944-4D24-B060-A322AE0625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8CE0550D-2D05-4B28-82D2-DFD4A7555B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A874E6F7-AAC0-4792-BCF8-1AD23D89B5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EB7D9AD4-F5E5-451F-8373-3F5E0FE525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976E147D-10CE-4FAE-BAB6-19371E99CA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705F7F20-EEB1-4ADD-A1B5-B7EDA69560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37116D14-2AA4-447F-903B-C610B49668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4F80DE66-4CEC-4769-BD8E-CA0875FEDB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EBDFBA20-B409-44C8-BE75-D3DF055521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EFCF3509-E8AC-4A2C-8D03-129E8F4E84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8A032188-F976-468E-8DC2-321CC1992C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118B0031-2F9C-4035-BBAA-716AC86D9E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C53920A4-8EC0-4AF5-A298-0B1B50D48B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B33C1E0B-2087-4F87-944A-7D5ED4944B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7EA0F6BB-7D44-4B01-86FC-431905C61A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1F5D948E-200F-47E6-B189-8DF6FD675D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764229CB-46B6-404B-95C2-4FB2C2E9AF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C06B46C6-2B00-4541-B554-CC12AA4CEB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9F150C53-44FA-478F-916A-173F83CD1D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5E026A95-94C4-496D-A68B-92D24EE96F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F4935FB4-797B-45FF-B381-7F548AA758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241A2AD1-EC8F-489D-92C0-D34E79A258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2DFB9B9D-F34F-4BB1-AA05-ABFC36985F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46E4C1F7-179B-4D4D-A611-6F54165483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C4EF1E73-03AA-475B-887D-EB37A9E04D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BF289BC7-E335-4C82-B8D7-1429BAD5D5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F2A381CF-2BD6-4117-B448-B65A36E72E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20702AEF-5690-4C86-B260-71281A6B7D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F05FA905-CA00-464D-AFEF-1695888F54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2A7BED9F-2B2F-4398-A5F2-0DD3BC1703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E73899E6-F59B-498B-86CF-BE99B0DBD2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9D1A0AA3-68E1-4239-A9B1-5838E38BC2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85CD7557-8BF6-4E50-A80D-BCC76EE5EB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206E7320-C892-4F49-A50B-3F78F0D77F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19FB713C-D4A9-4356-B2B0-CA0558597F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F8A980E2-E811-4DA1-90D9-75A94FE914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8155B0E0-460A-4382-813E-71A657EDAB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0BC6EDF5-A9D3-4702-8843-CBF3206715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82BAA9A0-9B98-4B2A-84C8-C0ACD98C04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60F84151-984D-468E-82C1-185D43EFB2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8010DB90-A253-4950-AFD0-296B0DECFB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4601A7C9-622D-447B-A0BA-1F240442D2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C8A503ED-4B65-4BFF-B36D-1B0422BD1F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59F222C8-48EE-4908-87A8-83454C7DFD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EFE19677-B71C-4E70-B60D-C07C0FA119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DAC05767-0C9C-4EDE-B841-4CB682899A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144748EE-0759-40B5-AC13-A33EC2C3EA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4E41C69F-F2BD-4C28-9A7A-73B231C709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3E6DC60E-3BD9-4456-8671-023D40B519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40001511-817A-4D20-8B5B-7C31E575B6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97380842-4096-4296-BFBD-EBB63B5AD3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9FA9C1FC-87F3-43E6-8B31-31DD47212E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77A8A782-BE33-4845-BF76-07196D7E84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29C1D3A3-9DF8-4857-B651-C07A248EF1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55CD643E-61ED-49FC-8905-2A107A3742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B6DC4E0B-B5B9-4192-8D79-91003724EA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30371F2D-1BC9-43EE-9F29-8AC11673D4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92955D37-DC5D-4FBD-8CEA-C8AD35CCDD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1AD1B8E2-9EC2-4F9C-86FA-778EE0A542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1ED19F47-40EF-4340-88FC-259F524B07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2F04F324-53D1-479F-A68B-E2A9B51152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F83071EF-4D82-4B2B-B9E3-E8E6143B2E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A879E0BE-311F-4568-A4EA-C09E13BCC9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EAC1BE4D-03B7-402C-8F1F-907E4BC7A4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DBBDB3D5-3AB4-480D-8B99-C8401B1B54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D3B3DE78-D749-4790-8B50-B581095E01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CA88A48A-2756-4C8E-880E-71DEB409C9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DC0E901A-B3B0-4848-953F-DC8CB831B6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F5CDD53F-FEAB-48AA-B235-D2F272B393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5B55819B-A5F2-4484-B130-182DBADF50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CC7E37FF-5CA4-4185-9D90-3CEFCA4E9C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413C310E-8E47-4DE9-9B94-1CD097DD1D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8CE0EA74-123A-405A-9F23-908A9C8649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CB073A51-60C5-4E3F-BED7-C289B5F865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EBE5477D-8EAD-4C9F-8236-AD053B24E9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1E89B4D9-E9DC-4E00-9E79-486B4FB1A1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F26369F9-4FA0-4D7E-8F36-F261B6AFE4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E332A52C-7B6F-4CB3-9B09-DDE2677E17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993F6FBB-2C4C-42C6-A886-D22EBA0776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8AEE99B7-4266-4B2F-BA2D-A951088DC0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7272A396-4320-4F4D-B6A8-2FAB568D3C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5B773656-6BC3-4F11-A471-0C307711BF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17C3615D-7E47-4CFE-9BF7-E18B94DAAF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DEA4832E-1957-4F2F-BA46-E93E26DBB2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708819F5-532E-41A7-B87E-195AA94C9D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E1683821-6BC2-4942-A728-BD6D554810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C75749BE-E87B-46DF-A85D-AB17C93845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73A74999-9F7C-45AA-94F1-21F9BEAFF2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7495323B-64CB-40B1-B148-4D75C4232D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671C67B4-EF73-4A7E-8E0A-F169D4F9C5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1CC1BAED-9C5F-4008-A2A0-FBD5EF0AFF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CB197232-6B00-4FC8-B550-FC88D97C0F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861C6D9B-F4CE-4F1A-9EA0-363D9AA38F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1FFEB773-E362-4E80-A160-6824B0941F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7D987B6B-7B8D-4BC8-A04A-5DD4AA36E3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EDD8A218-7D63-4592-A1D8-E47032BF8B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6868A4F2-1EA1-4717-8634-62189D3B53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B79CF926-32B2-4FBB-A03C-DF1F9812F3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E89DDA41-47AB-41CE-8212-1B329FAAAE8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B0EB2A08-171C-487A-A675-224CDC97E4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50E842F9-DEC4-4979-8BFC-2C1DE6BD91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84BB0990-7DC5-49F1-BB55-CAF862E1D6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83A266D0-1EB9-4206-9BFB-9F51EC5DC6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D0E47EF3-1252-4014-95A4-5CFEEFA547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9ED30FC4-E3F1-4448-8EFB-06E5EFC9A2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6FC33A8F-CC9E-41ED-9BA6-F9022F0E7C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E9F30FE6-1853-4398-88BB-84BB8B2A96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790009F3-E795-4222-9C2B-113880D6E4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F48E2A16-CC4E-4425-8DA8-C540B59740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1122CBE3-599C-4243-B4B8-DEAEBC1470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D8117AEE-5F82-45A7-94E2-BC05A616D7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944E8C7A-236C-48EC-94B7-BEE6A957F4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8841BE95-9D3C-4ACE-AC3D-AF40D83DC8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48C0551E-8B8B-48C3-8573-68AD2ABE28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0E25A94C-8020-47D5-97F7-652050F8FC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875C1C14-51D1-472A-BFB3-60C462BA67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5A85CBA5-84BF-493B-8278-B84ADB0832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3007A225-15D3-4682-BE39-39A7A60C9B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E03C8B59-3F4D-441D-87F4-0381792281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0E36F6A1-EE8E-42BD-968E-3892091276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D0E7FE3A-0D49-48A4-9C05-A455A7C5AD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08836275-5BF2-4988-90F6-89D7A78D25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EEBE7A5B-DD2A-4C49-94D1-FDB497B21B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7B706B94-CB6B-41E1-93B8-D05CFA2BC6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91E1ADEA-5491-49FA-B4CA-BF1C33C2A7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5B57F371-1375-4FE3-9931-542D533036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E6660949-6FBB-4BA1-A163-951AA27ED7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35238853-C895-43FB-9545-83D7C4BF5D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16870F31-28C6-463E-81FF-A859D25796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57AACFB1-78D5-4D6B-B2ED-1D349653E7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EABB0AB8-20D5-4737-8AD5-CBA49E8F4A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994C700B-8219-4A56-9C3C-BC03A83670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5CED85A2-EC37-4D85-A07F-34F206AAC0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F58EA9FC-046A-4451-BF41-5B485B8BBB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DCFA09A6-D50F-40D3-8B95-0F068EFEB4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44D74D85-C475-42D3-BBB8-FAAE8EF752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A2E7EBAA-390B-4869-B567-5B0617436B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BE90616B-4C8F-4028-98FD-042F39467E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ED45C534-536C-4DC1-A693-5FE646EEFF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AD980BAE-2201-439B-B4BE-DEA5B012F0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7D6A7929-0524-4F7B-B685-0E9EDF6819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0161C779-C5D4-449C-8042-D5107B1730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2B890849-09A1-41FD-82F1-3306CCD249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B618B4D6-041E-4929-A38F-73B5E681F9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5E92B6E8-F8DB-43C8-AC5B-E1904849D1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148EBE1A-C85C-4667-87E7-D783752DBA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1015247A-D760-4BCC-B11E-44E073D90D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51A0A7AF-ABB8-4D93-9F86-FD7D19B194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39E36A52-D662-45B3-915F-5768195D03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447FC318-CE3E-478C-A876-F7DB80A76E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3007367E-6F7C-4B32-85E1-66D62C02ED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134187C8-F478-45F7-A0AF-9194224D52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1A755C22-DDC9-40DD-A666-7FCFD88D26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8CA9F181-5FA7-4544-B34E-5C72C582B0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109E272E-664D-4063-B945-66D018B35A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F9CF04FD-59F7-4044-BBF2-3C1A238B6D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3FF1657E-D4B6-4C31-BFCF-0C7A6B532C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7BFB70EB-DEA1-4B6C-A937-F67709CCEF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B5F86FF9-8513-4D2A-916C-DC774931B5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3AD339EE-A1EB-4F93-9718-4F8D3A1A23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3856006C-EEB6-4E5A-A04A-5E2ACC0891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7050CA09-CAF5-4AB0-B343-91F40AE217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365D2C3F-CDAE-452F-A892-D877D0E22D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E0563D23-22B1-4463-AE3D-F011F4154D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28FBEF9F-B57A-4E22-B1C9-7C509534BF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4034AF52-32BB-47B7-93E4-F40B70EA0C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8BBC4EB5-11F2-44B2-B85F-EA8CCB4C87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BADFBD28-3A03-478E-A08B-8FB7CCEF90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C12B95CC-5EAF-4995-877D-814E4E31C9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F9B4341F-3BA9-4668-BD90-AEDA81CFC6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97AF9604-72F2-4161-81E3-315A0F44B1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D3D83A5C-22BC-4FAD-96D7-E5CAEC1B04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EF44E755-113A-41EB-8C1C-E532614417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4B5B99A8-5C6C-4EDD-AC63-0141FAABFF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7C13DB6B-7B27-460D-97DF-B1ADCA650A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32BD4944-D8A8-4CC1-A1F2-DF97D0F242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3640E576-D5E7-4BC6-8167-F55A826D39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70C2891D-91EC-4BE1-87D2-1FC980FB1A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0B281043-B135-4DAA-A97B-F39921BAEF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666DDF83-F163-4246-976B-08399CC5EE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F2037608-31A8-4EB9-A059-59102DE0AB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9CDBE527-30C4-47D6-AEAB-65C1F1F461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BD242DED-2466-4AF0-B7AA-92D218896B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42487DF6-B0E4-498C-8713-4AF1E294D8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9692C3D2-E335-45D2-A296-DA2027309E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91D9FD12-7F19-4D04-88A9-2820EDC408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5FED8431-207F-4B60-93A8-E47199858B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18314C87-37D0-48AA-AD7A-8F9BE6CB57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19B93C33-7882-4394-B6B8-B97D3BF39C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2F1DB58A-BAC8-4561-A217-FA048747AD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07B91243-49F8-40D4-BDB5-F154DE57FF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667DC1AC-B10E-4DD5-8731-CC723A2CB1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2A4861A9-3565-4389-A40F-70BB787864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9CA5DCFF-100D-4F8E-8A1E-D81EE43729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A277572B-BC76-40B8-9E6A-EC2065CD1B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60AB454B-767D-41B4-90B0-E7FCD5EFA3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CDB5BFEF-408C-4D00-8629-E6FFE29E3F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F21E0E0B-59E4-433A-95CD-B6E5BEEC98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9CDC30C1-E42B-4291-995F-36A7FF6C65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13BCD68A-FE4D-440A-BB37-5D5513829A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DC671980-C5FD-43E0-BDDE-488466ABA0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248A3182-02AE-4C49-AC27-6F7A4296DE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5B994AF8-2095-455C-8CC0-E639D4A8E7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EEADCF39-8889-4704-AF46-73FFE02ABB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81B1462C-FBF3-42D6-9BA6-556766288C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5C2C4506-034B-44C9-93C2-3E7EA64A234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2ED3A325-7E5B-4C9F-B8A7-19F509CA53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740DF7C2-D731-4C41-8730-766EBC73F1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0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10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0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1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11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1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99F7AC88-6196-4DE0-9E81-2AD6504BAE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4A1F51D5-ED8C-49EF-A521-CA9850C962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67E2958F-7852-4F50-863A-D15D560AA0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94A0B193-2840-48EB-B871-4AAEC4DE94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6C6BA58D-DEC4-4BAA-A487-AB848A8FE0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50C3FB97-6AF3-457B-A20D-21D8C107E3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A6E25937-43F4-4538-B49F-DDF9A1F68F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11AA4D23-7783-4323-A534-0039FF276E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181A2A1C-DD55-45AE-AFD1-15395F4042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F5FCF991-1E58-4E5F-82F3-C0B66AC8B3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10B486C9-719C-4A37-9C34-BF54D66C65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83554FF6-E414-4939-96C9-1EDDE8C71E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3B67817A-FA78-472A-9363-61BFA6B6CF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E18522D9-3FF6-4559-B3EA-56DF5D0959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B3F0356E-9D2D-45FB-9F7E-FD690A0F3E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9FEA56E3-EC3A-4BEF-9B5C-E997A66B2F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D908AD52-C4C2-488C-8038-37786324E1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8B667860-C6DE-49F9-B69E-8110D895E2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4D961789-8719-4F7C-9609-36FAFAA519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8FBD1BE1-52B2-4FF0-900C-D7F0FDF4FC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BC684D09-B23A-4171-B782-012170368E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592BED16-152A-4726-BDD9-12902C0158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29C7E750-7691-4EC2-82EF-A20F55760C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07F71325-69C2-485F-B07D-034251FBA2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36E3A84F-F9E9-423E-88AF-3B44F6D505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0502FD6C-4E8E-4E0D-8BB8-CA5DAE0BCF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4A6A1411-DE21-4713-9E47-317309CF98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B7CABC02-CF94-4711-882E-BC930BC6DD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B546ECD5-5DD5-43FD-90BB-3D65CEF027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DF35B3E5-F659-43F1-9541-03EA35AFB1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8B16202C-1A04-4C05-B1CE-C875F50227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16051567-A4AF-4508-9769-78D49BD44A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0FA1B5FA-ED5D-4428-9B92-0EF313C688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3BF55914-787A-4E82-A791-B96DCB4ABA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B8E81D51-E556-4AD9-8AE1-07949B82D1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E63522BE-8BF5-43BB-B96B-A3893810E1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5325A8E1-334A-4275-9648-608747E361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99BBADDF-C8E4-400B-A3C4-9C72A69FF5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25AFDD61-6CED-428F-A727-C89F8AF1FC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0B37C4E0-7F45-4D4D-8716-AC60811A6C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FBE5B633-8B70-42B6-905B-BDE851DB17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F3C07D51-A98F-4D6F-958D-2A3997CB78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108FC052-F384-450F-8514-41E0BD7A60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78302E03-22E2-4F78-90DF-E8877C7868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EED1313C-FFEF-41A7-A55E-C79CA80129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A22D0532-5A47-43B7-84B7-BDE839A753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36E61024-B54E-4FA8-8C21-1EF2B8FC89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CB69E932-6A13-4561-88D4-E6F87AEF00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14B0CB95-07C5-4656-95C5-22D0651F62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29D7FD70-5512-4F27-B18A-3E5C64FD4E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6C550228-02E6-41F1-BFBC-40E2D97928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48BA9E80-9CC2-4E21-9F33-F9599316A7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952B2318-B661-4879-B273-BABC6BA416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8B3DB860-AC7A-4BA5-80F0-75DDF01BCA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810EBC40-7ABA-4E01-9B30-6B488F30E3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3A03BD39-DDE7-40A0-8E03-12354709A2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874BA13C-936C-4A6D-B82F-72DC99B10E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28CDAE4F-4511-4DC1-BC19-961455C8EB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CD779A7B-8608-4575-8C54-777EEF26F2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697C3A4A-9C76-465E-BF11-4DF3E938B4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48C56D21-94DE-4136-BA88-B51CFEFA46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360CA90C-8CDA-468D-A2B4-6952EA2A38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1703BB23-CFB3-45C7-AB2A-F41A88F022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B7334A72-E750-45C2-B10A-B99948F51F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C7BB4BF3-8F46-4386-B023-C1AF7CEC4C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8937EAC2-F9FA-4543-B588-84378D7F31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C1F0EDCD-EC67-46CE-9D7F-57D2050A5D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9A3937B5-CEE6-4D13-876A-BD5ABBEB23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31DDD927-A33E-4378-89D7-D7BFEE939F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64693FE1-692E-4522-9474-62153B789B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17B354FE-AF77-4597-88D2-67CC257C93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2C373DB5-F2F4-4B5C-BD18-4AE729C70F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84E6C136-8AA7-4EBE-B453-5140969B4C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AF4B3826-69D7-48CD-870E-602A8BA32B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2A7DC7E1-81C0-4515-9CAB-F678F319CD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16939BB2-520A-47AD-BF63-77C356DAA0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024C2872-0467-49AB-9D5C-5B9AF25CFF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26A1D2D8-166B-426D-8A1A-65693246F8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78B90E6F-29D0-442D-8A0F-822C990392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899786AF-3648-4D7E-A4D3-6AA1ABF3F2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C33975E5-26D7-488F-8A4F-D9398D68E3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A9D7ED4B-37D0-4161-94D4-CCD9103BD2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31A81C99-B060-4536-95DF-8E7E44C5BA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AB1ED639-03D1-4807-8A99-F8C379601B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7C89B502-239C-4FBF-89E5-8652856FD3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0BFF2CD2-82F4-4D20-AAA0-08E085B4AC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47723BF6-895C-4395-899F-22DE2C2CBA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7422877A-1815-45AC-BE74-7C210A900B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29AF5561-2914-4461-8D14-DFCD578B85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F2F01BF3-2140-466D-968C-E6D477B9F3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F73026E1-F788-4FE2-92DA-490E326995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8A275D01-116A-4CBE-A604-750AC7F87F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7D279A2D-E60D-4E4D-8037-B3B75DC864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D9B82CAA-E5C6-4379-8053-D8C81368B4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D82B264C-38B6-4AF6-AC06-9A801E6E19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48434BD8-DF0F-4CF8-B120-0145C8A94F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F318B226-861C-45AB-8700-AD700DD001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C7A5B1FE-6293-4E98-B764-6B78824108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602D534B-A3B3-4AB0-AD91-4E3FB257DE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AAF4FFFF-22BD-4C74-AA3A-D8F47C6154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3943D031-3BB5-4487-B8F5-1C74A76495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756C8DF6-EF54-4D79-9499-F09A60AE2D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33FBCED0-EED2-4531-BE93-A989D87988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B7216594-3CB4-4E2A-8667-646C19E03E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ED9CD7CA-642D-4C07-9345-6C41C1E26F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04511DC3-1BE1-46E5-B087-2640D431AB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4D15E22C-5B1C-4858-8961-2CEDEE91C5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8C4D31D0-3F54-47CD-93A6-55550883BB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6FE1FB66-911E-4348-839D-9E3EE62D8B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A498763D-DFD3-45CB-BC83-E8198136AE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F757CEA7-F6A2-4FDB-ACE3-D1D22C86D8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0A182A21-E09A-47A2-AC87-6C62A179CE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91CC5688-AADA-40C6-B0EC-D8D7C04290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86FD7260-C7CE-4347-830D-62D597D506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4000629E-AE22-47CF-8E89-FFF93F9A2B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8B2D94ED-9600-4AA7-A8EB-625A326B5D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8758D7D2-1A0F-4A16-B131-7723EF76E9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636B288A-D7F9-453A-B887-269B448590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F7D14DED-A8EF-4F60-A66A-56E019E281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87342F01-CBE3-42F8-89FE-03BE28FCF5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285A141C-6947-43A5-A529-CEADDD4F74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71105BB6-4547-4A4F-88DE-CAE00B0289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8406E7F2-510B-4178-BB74-38E39C879C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DF342B45-3F95-43B0-80F5-1C754EFAF2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4C23D448-6C1A-4E95-A424-9077FB0AF5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7D2511C4-A262-4FCC-9C0F-3215ABB01F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82346E44-0486-4D2C-98AC-3BB1C8472D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FC8A42B1-948E-4BE3-AFFD-B5D34B085F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10E38901-542D-4E4D-9BEA-12B3DCCF62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B6123CDB-2A85-49A9-B494-A39E155E0F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6728AA2C-C6FF-42B9-B0DA-456CDBB422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D1BA36CC-A342-4206-96BF-18E5B369FC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DE086D78-724B-470F-AC5C-4C63BC92CC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08C3FF2C-D977-48EF-A52E-306CB4C32F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99870089-DEC1-4D21-B4CA-7D359B1D81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34969FC3-16AD-418B-9690-2D0B964B39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70AB6342-6C16-4758-B0BF-AC6CB13526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DB7CE358-11EC-4204-BC0C-4AA8EB1C6C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469FFD1F-1213-4C7A-AF90-511BCD1DF3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87B11D32-B272-4AD5-9F7E-6013641985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BAA13CD6-9BC7-49FB-B35A-61119AF025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B0D31F7D-0554-4E6E-A91A-FEE548B762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75BF98A4-EBFA-4F8E-838F-43CE46B3C2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DBD14A83-643F-483A-9515-00540D88B7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3C99C715-9CC2-4F97-9F57-C056D6A7EC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32A77629-A988-4F47-89E4-817C600442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394A5CF3-F05A-4D40-92A1-92F7B36928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F287A4A2-3D95-4C7F-A73D-C40D7F7E04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5611E8AE-0D98-4937-A004-90D03861D2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15A0BAA9-760D-4005-9FFD-E5D1639A7A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026F6D9D-2B11-4C7D-83B2-DD249B4EAB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3C9ABDBE-ED58-4ED1-8C02-318DF22DC5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12BC8688-E87D-4A3C-9913-B181379CDB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8E4FB476-0FBE-4E3D-AF10-38DA706DB7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25AC0113-C73B-4180-91CA-9A8E3B7403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C7F0D742-A15C-48FC-A943-A5F1C1A85B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3A56A1D0-3CF2-43CA-A89A-C56CC0A7B0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EE1E76A7-89A5-459C-9DB1-4329B4E81C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B1D7FBE7-A16D-4324-800C-7EC362EB0E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DC248FE4-5869-4D9F-85B8-643464E904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2AAEBA1A-C1E8-4F8F-B360-D3028E6354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13187894-BEA4-454D-BAA6-B04201DD8D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1CB53755-DF91-430D-A9B8-0C842A9490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B2749ACE-6E1C-4F13-A0AF-A8B5AE2FCC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B463EB7A-D8A9-4993-A19C-60A3493869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DD9580D3-E23C-4C24-AB7F-46CA279B17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90EAB576-8012-43D3-9FFC-A4DEB9AC75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637417A4-AA91-474A-A830-40319A1EE8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D112B92B-93FF-4E1E-8509-E373CA6CF5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4C312CB7-B9C6-426A-8BC3-FFF33D3F63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60800B4A-0EEB-495C-B932-0272913A29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B54E44CF-850F-4CDD-9331-EA719325C1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DFA04977-17A9-4A40-A992-B7B78EE9D8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F37A61A5-1D7A-4B8E-865E-9F3FC3EC43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1A514021-A051-4B65-890E-D3A5B98ACA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FFC5E654-B625-4134-BB98-B0B8A1EAF4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6E9717B9-A649-43F5-8613-CA123E18F1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F921D200-A190-4179-9CFD-06F28570FD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350EBEB7-18FE-4BB2-9B8C-9156476348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3B23443A-E32F-4460-B067-BA5D783E96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950DCBD1-D814-43E1-B7FD-5AC8F66DFC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B29B16B2-E21C-4508-9E20-D7032B7730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AB0FAF78-8438-4CD8-8F5D-400443FD87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ED6BAF08-F88F-43F4-837B-CEFE64B5B48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3611DB14-3441-465B-80B6-643B6615D4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345F8E6E-AA18-4178-8AE4-C41D2A3344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7C7F1D25-C44F-4CD5-AC02-F87EA5DE73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377A5A9F-F3D7-44D9-894E-007F9C0400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6C0FE6B5-F050-4CE1-ACEE-E7B6D4E4D8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9A1D4B5B-C70F-4C35-ADA1-0E8AE08456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6B549039-1D70-4B35-A768-D61D3572D7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648DE2A8-F7EA-4960-B516-B545790D97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A3161808-B5A4-4695-8488-F0FE594CD0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55097E6F-0009-4B96-95B5-C84BF87006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1D37FA94-8EC4-4337-8CB1-D86ADA298C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BDE959FF-F416-4793-88D0-59F11ADE98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01976E58-E52B-4EE6-AB3A-729F368128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D7A27EDA-52A0-4060-A13F-7FFD06650A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F59627C5-D0DA-4BF0-9893-763C419ED0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DA28124B-C5BC-4D8C-ACE9-6D7384B54E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B9CF5C1C-57B8-4985-A1BF-47755E3E26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14B0F2C4-38DF-4A14-BB76-CDD3BE115F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D4041606-3CFE-4B54-8D34-18E747935F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F37B76F8-9DE5-4674-B752-E56C33C958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A52AC86C-9616-469B-8960-23FC1A59D7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F2FF5636-6241-4325-9C9A-1DF9516ADB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D9A6ABE0-ECFD-4885-9D39-0A293605FF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803B1BFB-A272-4FE4-B688-6C1EAC4193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36B50060-E287-4E5B-9D1A-05558AB5EF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0235B271-E8F3-4AE5-B97A-FA66AE2377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8A4CBF74-C496-4080-9C16-77F3B2E484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101C4363-D799-4D80-945E-E1E3BD00BB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43834031-2228-4C7E-8C47-16E6C6BD91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B72F29AC-DC89-4708-9DAA-093BE8CE56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DB8E2D0C-2C51-4815-8600-8517BBFFF2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55A73DE0-2D7E-41E5-A60C-37FF12056A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59EDDB4E-8F3D-4481-99BA-D35E6A735E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6FEFADAE-36F5-4CE9-8BA2-3D021B0DBB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7FCDA6E9-45C0-4E0D-9809-105A57A851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510E3125-4E71-42DE-84CD-B9B0E6314C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EF1C3003-B06D-4F57-8F3D-79F53C4EF1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7113163F-179C-4AD2-8831-5CB7195141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21FF28AE-94F1-4C7E-A995-5D04E3B17B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F9377D5D-BF88-45F5-98E6-BBE7D82B8A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56FBC810-5D47-4A13-89AB-6A63876180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2AF6BF09-80AE-4ED1-BE01-D904273302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C8E05B50-6614-4AF2-9761-D2360E3484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B3E0C20C-AD9F-495D-AF44-8D67A19AB6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4D92F069-3A7D-45AD-87F7-5176730903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E6DD1E92-2615-4637-9FBC-46B4D6C77E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4BFDCB1E-8A00-44EE-B474-765B55F57D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4E5A8B4A-6C74-41E2-AEC5-CBE4DB5C26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72A4640B-D7A5-417D-8B98-A8AFDE27FE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3A77766C-3A25-4A91-B948-6D174F349F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6169324B-921C-4F65-8BDB-1D1B960993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3AE431F6-7A4C-4348-B53B-026D7448B7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64D4DA01-4AC0-4A39-9FE7-34657ADF65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E413074F-6C58-47C3-92A4-A2FE4BA35B1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21150BE8-0597-4B54-AA8E-3860EF1861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20C1FB74-3C02-4EBC-A016-C01CCC5AE2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B18D5500-300A-4281-B897-88F4441EAA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94528EF2-8CC5-44F7-B5E6-17B956AB11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CBD47A94-939B-4DF8-9482-1E13145C4A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F05DF6CC-F1E6-4DF9-80BF-CAD08D74B1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B4D96338-FD55-4FD1-B86F-2716E99008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EA22277C-366A-4F07-8ACC-0EA268C7CB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66401632-BAC6-4311-BC4F-BAB8663D10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450BB99A-E498-4823-9C9E-5811E1A909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98CF0370-A136-4E73-B7F4-02D1CD437E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EFA454F5-E176-4F7B-9ABA-CCA967A84E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272E5867-C38D-4206-A0ED-8232765AB8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40C4A362-DA90-4793-8417-DD99F7FE4B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D54625EA-A72C-4917-AC5B-93A470CF12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B99691CB-304F-405E-9984-F15924E0FE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9C6778BD-960F-4075-867F-20FA10589E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8BA194F1-76BA-4296-BD6B-DF512BEEF9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8BF98F12-0291-4A62-85C2-15D28D64A1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CEBD1349-BF92-4CFC-A7C9-77BE9EAE3A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3133A9BF-85E9-4763-BFEC-D013463A40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2013E778-7172-41BB-A8F4-18F026E172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860D7275-D09F-4434-A072-E0C80B46C9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2513E235-1BAC-424D-B880-7193557C42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9982C75D-F50D-4F02-A268-19377D7CAE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A4D5B3E8-1C9B-4470-9650-6AF978E6E1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D30C7B10-9243-4C2D-8B9A-51C5AC864D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17E14DDD-264C-4E96-897B-190F1455B4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701C5C70-3AE2-450E-89B1-E639E8E275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3F1CD7A0-5C79-4BCA-92AB-F4E2EF3794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A8C4AAD1-8951-4B39-9AB1-160691F3E0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C8AD9B35-D014-4EE7-A27F-A46E280DAB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00E2BE73-238C-4646-A1CB-7C7FACC0F1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2C4D4FC1-0221-43BF-9ABC-996830DE31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CFB5EA80-F0A1-423B-BB58-4C7945FFAA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0FB4E1C0-E60F-4A54-947B-B4D479AE61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59A8EBC1-1576-4437-9B26-9DA90A65AC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7F76DBA8-BFCB-4F6E-BC59-D5A08DF366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F8E66C89-AE84-4BD6-A537-542A2AB50D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03FBF2F5-8D87-4590-AC44-3FF674AA83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88AA7D28-9D29-4E35-9502-2D2B331FFF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08DA4A8E-1727-4BF9-85AC-CC91137B10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D136EAE0-CB55-4A76-86E5-298F943B2D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1BC1B283-FC8F-4C36-85E5-9BFAB88413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0CA2EDCA-D18C-471C-9596-A19F1DEA55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A50F9CD0-6A95-473C-A471-F7C9F8A9CB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F3FE1D30-8757-4A2E-B8D4-DAEF784B5E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F43AE2B4-EC8B-4E16-ACED-08919F5B4CE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0983D49E-0328-4A14-B188-89D7253BC2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ECDA5ED6-6865-4364-9168-57D711AC39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34AB99A9-3846-481A-8BD3-6EA42BACBA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58060819-6C0E-4438-8B8B-31555102A0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663319E0-B61A-4994-9F93-EADC0F61B2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EC21F68F-4965-4A72-8AB0-5A6E934F7F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B02D6FDA-5C46-4530-9478-6043F8BB94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FA3F648D-6203-4B61-AD12-ABB2DBF0B7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2BADF2AE-287C-4CC0-BEDE-9757DF4512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8F006751-DD0A-4C3D-BDA7-08465D500A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0A9E00E8-2067-49D3-BD12-D9B3B3D936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5E77A583-3869-47CD-BE61-26EFFABD56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B32CD4FA-6DB0-43C7-B8F0-8B280B74FD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96461AC1-D85B-4A5C-8C95-8C1DE24300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27736E5A-0CAD-4622-9AAF-2002EA1FFE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168EF91E-2DCC-4A41-90C5-3A56159FB4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9498C4FE-F7E2-4216-84D6-A704DC497E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DED1CAA9-148F-42EF-8FC0-D7F2CEE583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202F3A29-82A6-41AF-A8E7-200243886A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1FF1EB4B-B405-4E64-A147-7C9EF14B32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370ACFE3-A880-4D51-B3FD-42F19C6BAC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F7E1843F-EE20-4268-8B45-45DC48DD17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A75A8227-6955-4642-8C70-0F5D54F142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33EF80F6-7962-40AC-BECC-D2BA358DE3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CCBB6E7B-8A11-4B42-B6D7-3B12C16EA8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1D26C33D-6624-4D1F-9A2F-04E00A56EB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529BD164-9240-496F-979D-276DB7CD6F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145C3676-2FEF-4BDA-8695-9E091A4018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CC023C61-FBCF-4BD2-B105-D648B4FE89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6C2384A9-CF94-4131-BAC8-AE1DBDEC73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EB6BD26A-F9F1-4D85-9AD0-EBBE660876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D749EA52-60D7-4EC5-AFD6-3E5092F099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FDE8766A-4E65-48C3-A1DE-6F8985AE70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5150F8A1-D85C-47E3-828C-2058B90459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91AFC0D2-7D17-49AA-9340-45D55A1527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317905C4-43F1-4E7E-AC01-235BB7E007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EEE73EB5-4283-4F81-9CE3-28949B3813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B471C5B7-94F7-44BA-A2F0-AE6A8F8E9C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89378DA7-D67C-49E6-851A-6BA173451B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7533146B-FEF9-463E-845E-F1C7040FD4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84A02D12-B023-4A62-8F5C-582FBAFAFC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C52180B2-81E1-4264-B38F-3C4B7A8E3E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63E8200E-3EA6-40FB-B023-11A6DA3FB6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47FFD0EE-51E7-40C4-BBDF-2456785E6A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3018D542-41F1-42A5-A073-4448B8D267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ACC86C16-A46B-4067-A316-5EB2A48C94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B7843F49-C165-4B7D-A584-E16A22B7C3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02644B25-E5F3-4000-8A34-C7ED76764A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A4F00D97-3ABC-48B8-91FF-5725E5ED72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0D2EA500-CC4B-41DF-B32F-F51CC32790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55B13DBA-CA34-4E0F-9370-A2A9D024F9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18698057-6DB7-4844-BCBD-B294BD1705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8E6F94DB-9DD8-4206-B017-4BE185945B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9AA24BE2-5215-41E0-8210-56E6C2AD60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A556C6C2-76AC-41E2-9FE7-D0636DDD1A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D792AA4D-A985-4EC5-AF6D-098B26B196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87C2EB1C-19E7-436F-84C0-6069A8AFB9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135A2FC8-1DC5-461E-A4DE-B3B7B09356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7A4DD441-4FEB-4371-9695-0A8FDB9099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C41E4114-9C6F-4A1C-9E25-40179336EB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FA30F07F-AE21-4335-8445-24AD13ECF7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E43EC034-C56D-4217-A698-B95912392F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BD094F7E-0D3D-4F42-B842-E780BC9D20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B0992965-75FE-4495-9FE4-BCC5EBD14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F6FE1B0C-60A3-4DA0-A5E8-B93C9EEA5A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232A6260-0510-4AC3-B788-EF57C22CD5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9CD169BA-51AD-4FC2-BA5D-7FD6609F32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12740980-6E98-4626-8634-2ADE57FE1B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DBD9FF88-DF12-4E31-B5EF-59CFCBC320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50B4A48D-D1E3-4246-A6C7-82EF191D14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687AB078-F96F-4909-A81B-ED856B96B9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04FD328B-2F47-4042-B78D-009DBBBA02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33753C0F-F97B-4703-8349-E57CA9E469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21235FA9-2CBB-44E2-8727-0F856981C7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EC54AA95-3E8A-4BD9-8EB1-B1F1F20E6E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8E6797A2-DBB1-485A-BFE0-1EBA7D2972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74BB7836-B4A0-40FB-A0E8-F1494CACEC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72FAD1EC-D014-4783-AC9B-B87ADDCB3B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D2838039-12D1-4E89-9209-43A1482297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8BA26D11-8C11-4EF3-9868-CF59622585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538DBA8D-808A-4D8A-8A30-46E9A64AEB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CA91E6EE-D09B-4E98-9A78-7198DD004A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954D82A4-FE9F-42D8-83CB-281D6A77F5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237F4294-187A-4D23-9174-984513DF07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42628454-B400-4A52-A22E-F18972F0DD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30B1C338-5540-4F6D-B9A8-B8C2CD2FCA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1291AB88-03F7-40A9-A496-F596AFB683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7B30743A-7330-4FAC-9BD3-4924D30966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897F2AF1-B5F3-49F2-81F0-31F4252D91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13079A9D-C488-41B1-81F0-1D4B080730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701E9D78-ED84-42BF-80CF-E5F0CEC0F5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CEB9BEBD-F4C9-480B-93EB-30E510EAA0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2FB992DE-385A-46A8-A35A-8EF5808873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E5CBCD72-B159-48EE-BFB7-4A9EBAF970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7858B737-1E24-47F0-AE16-9B0984DBF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ADDF9BE1-34D2-4764-B36F-A1D65DA722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A55D17E7-F964-4013-866E-C4F05E20A7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9ADAE777-DE34-449E-B2DA-3C186C238C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A190AD0B-C730-41E2-B082-AFE458B29A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20A19C6B-F917-4260-B4AA-7E48247954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BED44553-F09A-4B8D-8F6D-D99F7D7680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3AE19B56-5DA1-4865-A5B1-E6F3137858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E9ECDF57-9430-4413-BA43-F907F70492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A4907060-4501-4C01-B7CA-B34F9823FE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EBEC3337-0708-4913-BA0B-C0407C4167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CA8DF8F3-7A56-4745-8993-7B61BEECE8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7756B4D4-2E1A-4556-A4A0-3F3CEA0D31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71E99C16-70A1-4FBE-B025-DAE80E08F5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CD7FF59A-6799-496A-81B6-E079A22BE4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C704C83E-2062-449B-BC4F-00CECC03CD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0D405218-5940-47C7-BD44-C246A77324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DF004BE5-1644-4618-B121-C07F614857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B096807B-2029-41AE-A6B7-5EA206DEA9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2E934CD5-8C38-465D-91E0-213D0BF18B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8E759C8B-4AFB-48D5-91C6-1C65EEE2F7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84395201-E9EF-48E4-9D88-6F1C883579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E736946D-D09A-4782-A01B-0A05743A4C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15D135D3-54D1-4607-93CA-80F9C6729A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8FDF74F3-6187-4608-9706-D5E5AF7A31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5FC649AB-ADB6-4A98-80B6-368FB1B473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FFE413B8-F564-4E25-A7B3-C494D5CB8C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BDCADB7F-9C2A-4E6D-9DC6-A6D23CADB8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902B1DA1-AB82-448C-94B2-E94033F252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36DB7E1F-B761-4213-B1BE-F5AE29D985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970C696C-0940-4478-ADC2-FF700629FA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A8A62FE6-9FA3-4001-A7DC-94DF1431CE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703B9E11-5768-47E9-BE8D-77E7157004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B22D5530-E83A-4021-A704-73954340C1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C43F79C2-030E-4C33-8CEE-0C11D42740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097F926A-7919-45CD-98FA-E5316C6E26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6352D2B1-E449-4EF8-B08E-45FF110C75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D7755CF9-E965-4148-BEEC-7BAE04396F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7D3C39F9-3E3B-4C1E-9753-1AF8F5DFA8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5F52FA70-3292-41FB-8B59-31D90C946B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2467ACFF-AE8D-442F-AE64-4A782916E0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C98B0696-0264-4861-8A33-B3437CCB83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800D8DBE-0F26-4D9D-AB24-FB2F5BBBC7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2F4AE99D-C179-4213-85DC-BF61C3F649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BEBA946A-2205-45E9-8446-CB4A2F9A60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D4A81063-EB4B-49DF-95D5-F4CA2D3E88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5253ED47-18CF-4F06-902E-7A7CD1FC15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8F4CEE4B-6414-45E4-A2B1-365EF10BDC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A69B019E-9020-4ECE-93CB-2646BA4520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EC3E95C3-14A3-4C38-A3E7-80982E6FB3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BA8169CB-0572-4E6B-9E46-C873BF193D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CD04483E-B43E-4CCA-BC85-3BC3E5C388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796827C2-6AD3-4089-ADB7-990FBC51D5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A2ECD980-3BAE-47E7-B048-6BEDC47485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0CEE4066-04B7-4723-B34D-BB1E339873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C0DD63CD-916D-4069-9BEA-6C4FC8D0EA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CFE462B4-1F66-4E73-8903-DE0FA9720E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D09C5386-4031-4838-A70F-B2E6A59AAA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669F42CF-5BE4-4DD7-B6D5-DDC5667F60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66035A96-AC45-441C-9FA6-8182D93FAE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3B8EB5D5-C666-40AF-83B8-129ECAC512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C0536E78-A7EE-4AD8-B946-695EF997B7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D2F68217-BFCE-4550-A27C-1D609F5505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89CBF465-5391-4E89-9663-C9484F0505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6D72028D-38AD-459D-8162-88758BEF11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20C00189-E1C0-4681-941A-A76FF657A71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44B8E56E-5EFE-4495-854F-55545B47AE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14DD915B-3F67-4A08-89B7-2DB1A6435B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BE7D4A46-B112-4EDE-BF8F-3F1E6983E0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12A83662-B023-4D23-AD21-F36F2685D31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95A1621A-24EA-431E-B803-DD5E25869B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60412009-2E9E-4B6A-80C3-12A874F486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672C1E2C-46D0-4764-93D3-E183B626D2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731C0358-C53B-44A5-9397-5A0B6CEECC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DE2EC60A-785A-4341-8B60-BC656F1632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8918C741-E4B0-4FC3-A523-386051807C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37281A3E-8A7A-4465-AD7E-BF6E055302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4A4E22E1-3AD7-4F09-B159-3BE3570659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24A59957-1ACE-400B-8A21-CAB75DF8F6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9E50593C-FD01-4EEF-A348-053FFD045B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395EB42A-C905-4E80-8F64-60FB69CA18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44204E8C-CA1E-49A2-84D6-376179B45E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F8363C88-4A44-4DE5-B480-183628901F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BB716CA1-3FCE-4846-A80F-9CBD16CD56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FE073A80-1177-42CA-96AA-EDD2B4C748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AB121250-BE82-4D5A-B3C1-90FD86D553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DD0791E6-F4EC-46C8-A9B7-4C2610B34D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93617248-A0BD-4381-84C4-877119CE49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5B59EC80-03E0-4B52-918E-25698EA837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16028920-09C3-46FB-8D95-D351578A81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3DC8FF61-D7E5-449D-AB74-80F30FFB06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0667569B-B2DB-4D04-BD8F-6B8C98A596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EA0BED76-56B8-49C6-842C-3C9D46C1FC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E8BA71F9-8D18-45B7-94C4-524D5C3F4F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0215FEBB-2331-4C39-86E0-D5BFD5D49F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540E810D-6C0C-4AC1-99BF-0F55F0026E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4EBACAB9-E322-4CEA-B9A7-76B0E7BB4C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2BFD4173-1B87-4367-AA1D-E6070C33AE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EDD09111-F382-4CEC-9F01-42ADAFF9D7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3DD99A46-847E-45AC-9024-A5BB1367DB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060BF771-BB75-4510-BE17-0531C57EC6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F443C737-3472-4ECD-97C4-25A01B7E6F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C754318F-C017-4D74-BDF0-1373697A42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8A331F0A-42BA-49BC-8EE4-099BD28280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AF5E94A9-F419-4777-B498-BE98C3D520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AAB47ABF-F2E6-4084-A06E-BDA254D2A5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B6816B13-9635-49CE-AF20-B7F52BE3C4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7AFF32C0-DD30-46FA-A3FC-1CF92B8AFE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22F2B384-BF65-4EE3-BDE9-5112F43E85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9B309DF1-3AE1-4483-9978-E51B00DFA6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664C4CF3-4332-4E0B-B5CA-A5C9865191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CE953444-3586-4D54-8430-729E133FA3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A6073BE5-261A-44C9-A3DA-C13F006B0D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F513BEA5-821B-47A5-B67B-FDE9F35B79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677DDB37-215C-4250-8F76-1BCEDA5088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878244E8-964D-4261-9F40-EB7684B27B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B2EB563B-FCA2-4011-A849-344C29E1F2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8CD185AC-94C3-4385-B74F-CA4A020EEA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9DBE5A60-7088-4862-A73F-69D83CAEA6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12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12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12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Perez Aguayo</author>
  </authors>
  <commentList>
    <comment ref="E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Solo en el caso de que haya optado por pagar pagos provisionales con base a coeficiente de utilidad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7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00000000-0006-0000-0700-0000060000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70431AFC-3B43-4BEF-94A4-29F644F90A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05B060B9-0717-4085-84AD-E0FD0E68BD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461EB444-61ED-498C-BF9B-AED0B0DCA2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597CFD62-4939-4C73-8226-08BC804682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29E29E55-9CB1-4452-AF14-EBAEC3DC4F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4C3D58D3-DF3D-4267-837F-F7CA887915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A53174B7-A756-4C13-B42C-49CACFA365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4AC5E8B1-9F44-4096-9EBC-493B08C2F6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BEBFC5E3-4DE6-4496-9356-1085AED054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D15A92FC-87F4-4044-AA2C-F57CD11CEC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68A1A77A-5B35-4D18-8D64-60F1CD4007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D4BA72F4-FBAA-4AAE-9597-82F2C3FEF7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F1EDD6AF-E7D0-49AA-A435-3DF09FC782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1C558450-F2D3-4AAC-8983-ABE5F3C170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7A41CC98-8018-4EFC-B719-A7E0BFC6AB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EEF56542-4058-45E7-B8D4-441124CD7F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465E7A81-BBB2-4F77-A1EF-081C4B5046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8071B3E7-67A2-4793-9A9D-B901935454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98A0F0A8-790B-4540-93CA-A108672491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5FEED338-E443-4397-B7CB-FDA4C498A3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DCB63611-5F96-4ED3-9769-2F703E1DB3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DDF064C4-4328-47F7-A7CA-F103E00384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A7239C50-F45D-4F52-A4B6-4927273403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D291CAC5-B106-4AC6-A5EF-D2478E3384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54013012-4697-4F7D-8C76-9CA2EC547C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74EC4F4C-D722-4270-A2B3-B2AC08D177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0708F1BA-1AD2-455B-9B08-7B306E8AB4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9C15E666-CEDB-4552-9392-A006513C68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8E5C038D-80B6-4924-8A31-B7DD9B1D77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95D2B8B7-ACFB-4605-B805-81262EC0F4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6463824B-9EF7-48AE-8168-D0D74BC123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8270A1A9-BE49-434F-B1E6-0347E3C22D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16B2B1E5-5471-4713-9635-AA21C00B10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A99CBF99-3281-418D-BF1B-EB9F35454B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19255995-C75B-4626-8D5F-FBAFC1B59A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2D0887F8-70E0-4971-A2F0-A0CE093A99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5BDD471B-6A6E-4D13-9FBC-FD19037E2A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3C5CA961-63AB-4B5E-BB17-E3F7490202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C1BB49B4-E9D9-4A87-B356-1914B6EFC7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A9759108-E582-499F-BEAD-851B66B7F9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1397808C-5C03-41C5-A026-690CFFFA2A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6E8EEE5B-27D9-47B5-B15C-A63C7CB12F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54997CAA-5428-4331-BD8C-3B1DBF7171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F8C1BA0F-75D7-4DD1-92E3-2C330983E8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6E59144B-D11C-4E31-BF95-606A3151BA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AEEA2AB7-C61F-49F5-9212-482A45A7C8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BA041274-D865-4FEC-8EF5-6AC4EF2828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9B6DA6D7-8237-4F35-A781-69190AF1E6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8A417DCE-7068-4D6D-83E2-0F3884CCF8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3488A8D0-33C0-4292-85B7-47BB56E21F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F6454F16-AB5B-4CDD-91FC-E1CF15437C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B48DCF0E-8ACE-4674-BAD3-991AFC1DCD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1E36796F-ABF2-4F87-A95B-4D335296D9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B6DFE61F-7A2F-45C6-8322-EB7424C474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59B8715A-4FDD-4ECD-8200-248CB6DF2C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F6785503-B768-474B-AB55-A9D9386051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0804A767-0136-4A28-AD11-37793E2EE1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B8D7E294-D9BA-4729-ACA0-494E58F2BB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11078779-66C7-43C6-9C99-E9CD9CFF05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7A774519-5EA1-47BB-8D96-37FD129219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173DE002-C590-4B54-ABCC-2BFF825172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ED7B32E8-A32D-4674-8355-8733EE4372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FA8CD138-0EFA-4890-8D83-3BE7266957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3C51CEE9-047E-4617-B4EB-A599F81D63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DC5A405A-935F-49DF-ADF8-88015D2BD0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9874C208-A03C-414B-B202-858AFCB698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5B6768A4-D141-4B2B-9D88-4685BD2AB3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2F15BB26-2543-4406-97A3-7084249955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F5017901-BC14-4161-9C78-31E6508ECB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71211847-58B9-4245-997E-7D57DBDA11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95D4F47A-12E4-40CA-B0FA-C22C8F696D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A26052B0-8AE6-497A-AC89-9E15627BE5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F3C8CC52-AE08-4613-931A-D7185500F1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E9CC7724-1169-483A-9DB5-676511434D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8E268B80-1EAB-4E08-908F-C0869C6572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285FAAD9-1F25-4498-BB8D-862D295B5E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3D42C137-0550-4C09-8725-E19BEF9CAA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852490E5-D193-4CAF-9F07-F283985FE1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82A6F71A-3566-4C74-876E-DD44350BC0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5D8A94C8-0270-4D04-80C8-FC6FC16766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F5C42AAB-DD27-4EA3-8833-2C7E4ADB1E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A1F59F07-92CC-4ECA-847C-C820F61C1D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048C2FC9-F840-4ACD-940F-F0B1253460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5893B46B-89D4-4668-BE6E-33CADEE890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1E3E1C8C-0429-4051-BE5C-CBD59C619A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B087A64B-45A0-459F-BA18-7936563148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615B7B36-A1B6-4DE9-A2F7-1DBDAA9186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77E11166-23D4-4AC4-96C5-74B4B3E01B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D0C647BF-D8D5-4996-BC62-43669D6639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900CE9E1-BE1D-4D77-8223-80C249BBBE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F5F0E6C4-184F-497B-BBE9-1F5734B68B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5268DB5C-1D35-487F-893F-F30262C7F5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FAAF1B86-F1A8-4719-8ADC-273C3ADFFA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1AD06BDD-70AA-43EB-8BC5-0C08CDD5DC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890AB6E6-CA5D-451F-82BD-7CC8DEF2B65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11558129-E734-40A4-A5BD-60496DFA40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F2ECF116-BE07-4B41-83D3-AF13A00D7B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E890945B-FF5B-4744-AA5A-DAA879AFBE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FF610274-4DA7-446A-BC92-0E9B7464E4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D60A6F47-6E1E-4EA7-A038-06A6917857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B8826855-37DC-4B6E-BBD2-F89F187266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D27E6A14-B5AE-44E3-AF6D-D3FA09B681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D3A58BA4-3E76-4A91-977A-DD4A4A7CEC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AA32AF2F-BC30-4BC5-A4AB-431F22C8F3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67CC87BC-B560-4114-BF74-FE81CAC4AA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94CDAE89-65A2-4C75-B5F0-BD628E8317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5351C75E-ABD4-47FD-985C-0367A1232F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36C23045-4F4E-43B5-9A6E-91A6F16750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6514C44F-2B1E-4681-B249-8A781704E0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55DE3248-7D3B-4374-8ECC-D22D8E1848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1B126EBE-C971-4954-974B-D824F658FC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042E05DD-4ED7-4DAF-B10C-A3E9E4EE13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BA8754F8-5D7F-4C71-A523-D3A0C3A962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26AACE1E-7B65-4ED4-92DF-3DC867DFE7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A5B9ED68-F49A-49BA-983B-4C7824615F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0CE6C4E5-5163-4FA2-B65D-135D1DB494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8E2BE716-0573-4F9B-AD4C-E0FA91487D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046F252E-E6E5-4F17-8982-4F484D18B9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67352FDA-7AA2-4B6C-8475-2F9D0C2B23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2AC2508F-CE6B-4ECC-AE8D-4764545F01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E939E251-CC2F-4A26-89AA-6FC52536091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53AFF87B-0259-48F2-91FF-DFB04A6206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30661468-EFCE-4306-82C4-C82996B902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DB199A30-8B8C-4906-A64A-AF7653F367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1657A1D3-5CF5-44F9-B885-0489CEC78E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E2A3716D-FAE5-47D4-91DC-BF84BF4982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A35E0E74-E52D-4415-827A-C4873F7981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A2ED8A20-E993-4B62-96EB-6445C07129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7D2E156F-306E-47F3-A9B5-4096E8A0B6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C8077233-6E3C-4FEA-85D1-B05D32A218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A2751005-5198-4398-89DB-2472F2541A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67C4B072-D248-4D9C-B51B-67BA179649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76220CCE-D9C2-4A8F-BAE7-61A01445CB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A7AE4B07-579B-40C2-A1E4-03DD90FA60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FB86C9FE-5D98-406F-B1DD-3F97FD178A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2BFC3C88-5E26-4E5A-A114-AAF2CE72BA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D29801F1-1554-4469-820A-7B0EECD1AE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E25C44A6-5F74-42F2-94CE-38650DB8C7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AA08B2F7-1C5E-4694-912D-EF4DD2CDE6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140FE9EF-0F46-44A8-BC57-7971B5C9DD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0407A334-BCA2-4E9C-999D-075BB22087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B21066DA-1BA8-4B57-B0A1-3F04D1ED8B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A7CB30C9-DBC0-4DBB-9AAE-50C9974A58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A908545A-F444-430E-80AB-4DF98F9B93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FB952AF2-0A32-4C80-908A-67CBA5B8CD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7E91C1CF-05C5-49CE-9739-7F570D4B02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D22C20DB-9491-4BBA-A42B-62411FA5CF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1F9E134E-1FA4-4C4D-ABCC-A57311D274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54BDFEAC-A76C-4AFE-B8CC-E3D5C01279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F2EF3143-1411-4768-865B-BE2790B765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051EE2DA-4700-460E-A5A5-7C7EDDF453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C3644919-64CE-4273-881E-8540F0CA49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738D1521-C216-41BD-B776-D2DE00E78E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DCF9D871-6D8F-4F81-8937-8A0DE53A79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6D5750EF-8D54-477A-8DB0-6DFEA902B3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F19E2040-A879-4F83-BDAB-5421A7F45D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5FE1677F-E830-4BE8-A45B-4211BDD651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C8F902E2-46BC-4AA6-80E5-4E3758C276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B25EC9B8-3A2C-42CB-92B5-7F4252F318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5B0124AC-BCE9-4AE6-88A7-1B1E6BFC3A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9F2B4BF9-FCEB-45AF-BAE2-73945041D9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217F9BC9-D794-4ABF-AB5F-657D038961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A71E6C75-0A63-4E63-89F1-F1D8761415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9D09C5FC-155F-4FAE-8D99-48EAD4CC5A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257E3E23-F101-404D-8623-6D564E7C66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0A06A324-5996-4B3D-86B2-13D028D612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F6C84296-1279-456B-814A-17345C0573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65F3E858-A01B-43D9-8103-7E75110559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C9C771D4-4EA5-43E9-A3D6-3F32487510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9A889ECF-2230-476A-B683-267596B0E4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9CAEF46C-3BCC-44A3-BCF7-C2E4F1329F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03829D76-0EC6-4D3F-B52A-199503197F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A67472EC-1127-4C04-B2D6-04CD7E5078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FE23726C-7FCE-4A8C-AECF-57F41C765F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BDC073BC-23C8-4BB8-9040-E755386776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BF8A6575-AADE-4848-8998-FC6C53C334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D8A3F216-797A-41A4-AAF1-40B65EF9D7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891BBC29-E527-41ED-A05C-CEBE3C4AF5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F211491E-3940-4157-9D57-2F798313DD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89E2B0C2-4F91-4978-ACD1-8C274EB408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9C46BFD8-6A27-4503-BF05-AF4910FB4F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006F7CDB-75BC-46CE-992B-E303709B2D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73191F2C-C749-449D-817C-B663DB211F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953E5EFD-A03F-4A2B-B4A0-FEBCC34B56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E9BCD957-21FA-400C-BF8C-C719782BFC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E0D5CD9F-4550-4B25-BE38-6379807C4C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9BD167FE-368A-41B9-A623-541A78ECC5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FEEE246C-846E-49A9-BAED-24D472040F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910C5EAD-71CA-4391-9D44-2A49517437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40BACB7A-87BC-4F91-BB22-21E0DE8A71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D3921C7C-63AF-451C-BD72-81A2DC9E76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FA6C8F35-2C36-4EDC-AD2E-926D95C0E2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C28011AE-8369-45CC-9259-18CFE0BB66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82AF5696-5E23-42E2-B13A-76C612D2F4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E611C636-FE3B-4207-8924-7FFF66420D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BECB6980-272E-4A57-9B37-F75637969C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152E1C16-FB91-40EE-8F3E-9939116DF5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FA88C6E6-F9D6-485C-A438-90D4C73B96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B498D343-CF9E-4685-947E-4244F65A4A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38D79241-5D65-455F-AE29-71E346B1DC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9F9EFC54-84C9-458D-8202-6E45CAC86F4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D7D3EB62-E556-46D1-ADB0-F9C29AD8B7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8CBE2DA5-E700-45CE-8E9E-89A58E33D9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0F88A8DD-FFCC-440E-888E-7B7D0E465B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55F7D4C6-8415-4DCA-8802-73DD02D0DE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F249F991-42EB-42C2-B38A-BB2D3712CD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4133007C-547F-41E7-A0ED-93412CE375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851934BB-8F6E-4EE4-91BF-E4D829DB33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7C2968F7-C0C7-456F-9A31-4E1B9BC152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E0560569-29DD-4203-AB8F-CEE537C57F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3C30CCA7-7765-4B1E-940D-77DB30F4E7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E279BE91-9576-4C8F-8654-333428ADC8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F46F285C-1599-403A-A593-3123DF90BB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EF646534-9FB8-4BF0-A1D6-A501FE7F9D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FF174C55-362D-4BED-9A24-A2DA580BF9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F93ED04F-CFE5-4FCC-9AC8-5D08420AE3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224B15B4-F35F-4184-8705-C32340EE61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ACF94C81-CFBF-4BB5-80B3-30D5AE07B2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2DF24399-3DFC-4C83-943A-41DE741DAB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6D51D144-4C73-4678-9DF0-564348ECC7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8DFA1A63-9790-44F9-823E-6BA8989A9E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4601E40C-BFD7-417A-A122-4B29CF123E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4149B38C-7F7D-49F9-A77C-50E3687B9C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4D672522-82D7-4044-A444-D542D43DAB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348CC437-DC5C-4FC0-9595-50D539076F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08892DD9-9672-49CD-9BB8-9E21166AAD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9A83460E-B707-4C41-AB83-C2F88E07BA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89400CB9-E34C-445D-BC22-6CDD90345E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4A349313-7C81-403A-AD9C-263517FA1D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E46FEA51-4F8E-4B45-8158-1E858890A0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FF099992-50AF-41E9-B009-99D1A80CFB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B5F30ED8-3C74-45D4-B315-6F1ECA2D3A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C5DEC3C8-964D-4FF3-99B7-148CD04E22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A14A4CF5-71E1-45E8-BB3A-65E1515EA9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6D098ADF-0EAD-4231-97AB-5D1908D270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E1F42DCF-4F94-4518-98B8-25FCEC0ABD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4C40677E-E635-4A9A-88F2-F3D8AD91E5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D67D5E7D-B01C-4DF2-A25A-A88D4F63E8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AB66B4A9-D0AA-4EA4-A0E7-EBF22C4622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79C1AE06-52DE-49CF-AD7B-0511C3D2C1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80025881-FB44-4AE0-BC84-9AD91B1F5B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3D34D4A3-4BBE-4F68-83F0-55C082E7D2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1179391E-F769-48E3-8146-31EB24EE59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64E2810E-8CF7-47E7-A07E-31B453DE8D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0BBF776D-686B-4F1E-9F68-2B6AC76DA6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D992BB2E-2AEC-4DE7-BD20-50A184E5D0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721AAC9A-1BE6-457F-B48D-4228DB5121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CDD1E97D-2AD7-430C-B4E4-72D8EA84A9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6CD171BD-2861-4365-982B-377DB24FE7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9961750C-6585-4C7F-9D07-E96D6C9C1F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6CA3513E-6880-4021-97B9-1097B22047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4789FD4D-95E0-4306-97FB-02A4DEF4B8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363A7FB2-5591-4EAC-A2D7-4139558DFD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8CC15383-DC68-46F0-ADBE-C1E12736F8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B88FA13F-BDB0-4ED8-9DF9-180245726D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B6ADBB1F-127C-44D1-9FB4-1AE55AB718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94FFB858-6125-4DF3-98D0-D98DD8D2B5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7D124066-4F11-48C3-9941-D40227C7F0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2974F621-1919-4CC4-A698-01BC953C40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C968BE72-9CE3-424D-8A1F-62B4E595A3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BF7230F2-0740-4725-8B4F-A0B3E5F394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63544D38-927F-4B40-BC5D-9E58680196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F2556CE8-8AE1-4EB1-92CD-82B20FF142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29E922A1-8E9F-42B3-AA90-A87032BF5E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91BD059B-4440-4DDE-8F0D-AC55EEAFBC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087E9293-CFA5-4B84-A3B3-CBD5D7FCB5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7D26D800-B3C9-4621-8C57-21386CA795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2CB0C4E5-7F07-4D9D-996B-2873D58F66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966A300E-CEE6-4F2B-A058-2EC8569B0E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F7151D1E-D7F0-4988-81C0-D34913D4FA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3DF41192-9039-4CC7-978F-E1687B6856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36831051-B308-4BB1-B533-7738762B4D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588AAE73-8DA5-4A31-B39A-C6EAD35C06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558215CE-E5E0-45F0-B9D4-B7E4C2CF2A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7758BB89-95EA-4F25-8A1F-DFC02FA98B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E4887816-5B92-47A7-B636-E6641C8ECD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4D6487F1-DE33-4299-9BB1-30F1593F2F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3B7BFA68-6BE2-4CD3-BF03-48D1A1BC49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C876F853-009A-47E3-9651-F27BC22686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D9F5BF8C-5053-43BB-8EC1-D9F8CDE48B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0164EEF6-6948-49E4-B6A3-139BA5AA83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981262EC-BDD1-447A-A561-7D832FCA2B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59E4920F-4D5A-4AC1-94DD-495001AD21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FC6069A8-12D5-4959-B4BF-6FB1F15D4A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45D6E91B-FC07-4726-9796-2FA7E400EE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C3210B95-D9F6-417D-8A66-2052E0C9FD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4FCAA673-52F9-4A60-8E56-C47D215359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2E3D59A9-9711-4F18-8C8A-1559206E43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B7730328-71EF-4271-9B00-1CBFFAD5BD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0873BA0A-9B62-4091-904A-145DCBD2CA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F74FC7A6-13CB-4DB3-BE94-B2A2DE541A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A40DCB84-1B2B-476D-9E03-CC78C25C8F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0A57E285-D7EA-4269-9044-F1BD3357C0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6AA2FC4E-7325-46CC-B011-1F0A9F2CE1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C427B495-7C05-45EE-ABB1-036320056F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1FC075A8-E0E7-401D-9886-7012DB578E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77DF8A4B-8615-4163-A964-36D55DA551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61832924-9350-44F2-98EB-5098081975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BC06F0D2-5414-46A3-9913-155AC7E4F1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3FC122BA-0D0C-4B6E-8B5C-9BB024B76C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5A5B4044-23E3-48DF-98A9-38C443530B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D81779A8-417F-4EEF-9DA1-00E8E53D80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FE709D38-1DA8-4A50-9164-AEFF2F6970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895F7163-DBFE-4389-8381-16333A8B31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E58443CA-1C1B-4A6E-96EA-FD612BB665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CAB0CE80-DA8F-496D-A164-2A74F403D9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9384A0CA-77C9-4FF7-AA28-7C14205DE2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020F1D41-C202-4E73-B096-49CAA81AE6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191E70E8-E6DA-4463-9E4F-8E0A728C7A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0BD9FE98-50C2-4D4B-876E-0305159D2D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D1140890-E21C-46AB-B583-6ECA4D0A95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CA9F48AB-8FEB-4DB5-AD5C-7DBDF5CEED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09AB65FA-805E-4E79-93A9-F93B9FA002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0215E671-879B-48CD-B166-94AA80B374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EB6ACD0F-99E7-43F9-96F6-695DE9482E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C2AEEE05-694D-4D2E-B35D-5D5C745D2B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3C3BC4DF-B9DF-4D8E-9D71-6DC47EFCA2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C39F8C26-46A5-428E-A771-7F35E6C4FE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5D03AA3D-54D7-4389-9F91-2F6613D6AF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0FEB85E7-44D1-4E57-9722-0423BEDD9E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01E6FCC4-CEA2-44C6-B7D7-AF0AD75DCD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8B1F386C-F929-46C5-B411-D72C2EAAE3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AAFEE5D3-4DA6-411F-848E-2082F9ECDE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61F414A0-7F29-4D4A-8B82-71F25356A8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B5759EBB-1258-461C-B3DA-CCA3131163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6984DDAC-9145-49F9-ACBA-33B90F602A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8D96B778-1F07-4EB5-B354-004367A898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18C21056-91B9-4859-9CEB-943EE77ED4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0F06E862-5540-4101-9D6C-14F7E6DC54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531A36F3-B334-455B-B187-4DFAD5AB95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1AA0883D-54D0-4B76-97FE-EA2C999AB7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B3B18CE3-97DA-482A-BF84-6C9BD0C57D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85394200-5C8F-468A-B7EF-437952282F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ACC9618C-809E-452E-9FA4-0D5D9E364A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4F5AE9D6-7943-425C-9C31-C2F41753F4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44C22C78-8EDB-4671-80C4-80F708DA2A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503F6384-4220-4B3B-9D89-DF49230AD3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1DF53C31-EEB9-46F6-9C45-B5B979C2E6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09239A6F-5FC4-424C-B036-DC2576E529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557724F0-615A-436E-AC58-8E8ED4D6C4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76790C3C-6839-474A-B75A-F31A0BAED8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7F25266B-385F-49F1-8D9C-DEC9B16718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1FD99BBA-3994-437E-B80A-B5C3E4FFE6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37D8D678-5730-445A-AF28-58B9846232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552FB8FA-1FAF-402A-8E73-08EA7156A4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941BBC0B-C2C9-4E1B-AC69-9FF3079BFA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C413796E-C782-4BE3-B6CD-8AB497E4AB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E4C8D091-D6B1-4590-811E-C5DEF1D0DC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82210C5A-C53F-47E2-9CC6-BAF511333B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7DAE22C6-C785-4D5A-8EAA-7543246C9B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F9EA9967-0C62-4CF6-A6BB-7F538ADDDF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971E0F0E-AFCF-422C-9621-AA397140C4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AA4E5B33-E142-437F-8ED9-6FB0545E7C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3C7AA78F-3ADC-4678-9C56-8FDE32976A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42EB977A-1ED0-48B4-965B-6856500605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8913CE54-9B50-4CD3-B7B8-D62A18F7B3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741B04B1-1CDE-491F-9A6B-FD7215B52F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43755994-2F2E-4176-A61B-BF4E1EA4E2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E40C9D32-EF47-4B4E-B6E6-7FAC69E732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69FF3FE8-1DD0-4AA2-837A-A95282586E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CC530923-F3F6-4AC5-AC49-7F3D9ED1C1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7D4B2C97-BD1A-44E6-9945-2AB220E842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38403F41-B6D7-4949-B45C-27A46244DB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9145B9F0-6BA0-4888-B61E-44ECB22A2D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561EB5A3-B75B-49D1-B2AD-5CED5C70BD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AECF7574-BEE2-4913-81B0-2E07CC6C4C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E3738AE2-05C5-44D2-81BE-8F395B8FCD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D3417460-E4F9-4B01-B3C0-B2FC98A3B3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83DE984E-60DC-4A3D-B4C6-90B3D2D782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CDCB9B8B-BD86-4174-AB8B-C695EBC67A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0D8036F3-994A-486D-B8DA-21F5BDA38A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DDE141DE-1B73-4F9F-A526-834AB0B9A1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A3046764-5A92-4B61-8142-BC68B23624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68F56F57-9374-4F58-B103-28F0C1841B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79E9FD66-F18C-41CD-B975-E295BEC53B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CE67C5E1-213E-4BDD-A298-4EF2A531BD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64A68EB4-EB85-4BA4-87D2-C689A02DE6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0E6E2F26-EAF0-44BD-A7A3-33AA54EAFF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887F4CCE-5C22-48C9-8B0D-6E7EF9AA62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10524A2F-1830-4C59-A01E-B7CD38BCAA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79ADE361-E5D0-4356-B88C-4257AD9F5A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8FDC54B7-7A0A-4E07-A561-B145E8E37B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52C05B01-4D5C-4F20-A8FE-A140F33D14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083E0D5E-E392-4682-9142-B7E047AEC91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C34E0966-FC2F-4B13-B3EB-F77CBE2661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F4645BE6-F383-4C24-A1F0-0E075F9E2E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E7CF2124-154A-40E9-AC2D-010B22D823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ADEDD397-D7AF-46D4-A643-4879E12AF1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C53CCC11-418D-4648-8DC3-41D775D17C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48514B4C-B270-4EB4-8D6E-77764C9C6F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89056E8E-63F1-44C6-9BB4-1FEFE8D1DF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53B213B1-7D66-4ED1-AD06-42D7E70364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638CF4A9-0470-4B1C-BF7E-17230B14C4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F2A9B911-4207-43E1-83CF-746D42FA38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2ABE48A2-FA62-4D55-A885-014B373D1B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CC3AD9A7-D2EC-44A7-BBB7-756512D3C6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E3ADCD68-E8B7-4812-B326-FA14389B08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989A4E10-F9E8-4B68-A958-59D0ECC9B2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5F77610B-EF74-4053-9401-CCA59164D1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0C521C9B-4DDF-4018-978F-706140B031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68CC5BC0-A415-4F0B-AD60-86C24FDC82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CE8D677B-2702-4A3C-A729-44395F75C2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CCB92308-ECE6-4682-8DF9-659AF99AD2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0EC31C20-7328-4804-B4DA-485118C3DB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5673BC6F-B273-4E6B-9105-EA38619C8F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C6CB09EF-CF7E-440C-AF4B-3A58F227F5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B77C2B80-EA61-4912-8680-5247E78810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DABF15F0-8A97-4170-8A49-BBE677753A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D1ECEF85-2FA9-4D7F-ABAF-1FFB6D41EA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03EC2080-903A-4F37-AC3E-34AB42BB7E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A352FE01-EB77-45D5-869C-EF630E4501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AE8EEEDA-604C-482B-A5D5-13202A03B8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62A46352-6DB8-40C8-B41B-F9F5FD7841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10395513-7E32-489B-BE84-E9A36C1396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B01C8A69-96BB-4331-BBDC-E29E13B797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1F367FFF-074D-4496-BDCF-D0104AFCD2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CA38CB85-F0FB-4775-8FB6-435D319D26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6DD0A92A-369A-44B4-904E-FC7B58820C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4E7B99AF-7C1B-49CA-A4F9-C4F203B72D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36DF6EBF-B710-4BEE-93E8-F61483D070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F84D2C4E-F60C-4A89-972D-C4D76A3F7E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48B72357-E3D0-441E-AD68-F7DF639FEF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A2560193-2E58-490D-B4A6-A42AFCEDD2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59E4CFBD-7C12-46E6-8CDF-BB4C9F8D5F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B63AF8FA-2AB2-4A95-A07C-C1FE730792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34ECF0B6-5707-443F-BD57-252A0AFCC6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DAFEF91D-3AD6-4739-A470-310217D74A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22C84494-9CF3-43AB-B90F-8695843122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9493AEC7-48F5-40C0-8504-ED1C7C7F9D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3D793FFA-77E9-4D9E-AD7E-F87C5D970C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4C25E4D0-4C63-4071-9558-29D2A5C456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21505D4B-CCB9-4BF6-80E7-B64293C2BC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2F72A388-3941-447D-AFFB-EB0DECEB728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A1FA391B-3921-4179-A2BC-577DAC048B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DB38073F-4BC2-46D6-AC12-FD54F907C0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FFFB07C3-B598-4665-91F1-F36C1DC0E2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756C2A64-8461-4165-A907-2CA35E725A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0C75FCC7-B255-46A5-9248-4537BF6D03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D821A3EB-F155-4B51-A27B-D48344F8B0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74583B39-FDCE-4289-B8F2-795C96D68F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D12B9051-D62B-408C-B7BD-CD1E33AAFF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ECE71CAF-1EB6-48D3-B2D3-52A5A6F8B4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476AC123-AB10-4443-BE96-2B678CF5C4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8E727C54-BD92-443A-8A0A-BB8625235A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5D99C418-C9A2-47CB-B36C-B48FB6249D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A10E3268-6722-4D61-9B3A-0E165E2BF1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6DC5D23C-66F0-4974-BCBA-BA31D2E535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CB1D28BF-A3AD-4744-A188-F1C0F74E6B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E995E3B8-37A4-47B3-9D8D-C25D69CF56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6A15DA3E-2B65-4B44-B338-AC2F9B73B2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1919EFF5-D653-41CF-8EF3-3524399469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1555B696-7D40-48F3-856C-1674E4CD05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CC34223B-11E4-4587-87C4-BC3E4A12FD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7741BB22-A217-48AA-B59F-372A66D6C6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B9E8B416-DC27-4CC6-BBE0-7370E7E1F1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05487B30-C7DB-4E38-9425-4E890279A9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DB84B039-8A99-4F9E-B1EF-5737C3457F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0BB7E903-8A50-4046-AD79-6A3E6B5A00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0ED567CD-06A2-4044-A81F-68D21643E7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EDD87D41-B41F-48DE-9C6E-4B55B9609F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4686154A-B890-4417-A6A4-04B2B1C40F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930D1120-DD7D-408C-B346-39C0A109FB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89EC5FF8-90D4-41CC-9EA3-EC12E29329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1FA8CE7A-3689-4A82-B924-EA573A4A4C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4F56B607-ADD5-45E3-BF4D-33D2A025CF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509CD68E-084B-44FC-B132-410F860607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EA5F9B4B-AD10-4ADB-B104-C2EC1755E4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67CFA9A9-3973-47B2-878B-B3A5070A5B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C63F90DB-387B-4F3E-B5ED-A0AD4E45D1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F5782D50-CCC7-4B0D-B057-7DAB5E82CE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24C67F3D-235A-4ED4-9951-E05D068B88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98C67654-4711-48FC-82E8-F5069E33B2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61A7DB36-A915-4B54-94C5-C1EC1467E4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73B33AAB-8E85-4AF8-90D4-97B426925F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7A22D57B-642B-445A-932B-14FCCA2FA2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262801A9-09BC-4272-9430-A28A6960CE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06AF50DD-AB07-4519-A7E7-964DA7556D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EB702460-221C-4606-AB0B-78E8312E3D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D53398B5-506D-4D67-B619-81451CB6A1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A63FE933-BED9-498C-913C-64D3BB9CFE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3802485E-6E85-4A2B-AF7E-B6A79520B9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4D430FB6-3814-4CD7-986C-FCD964DCA3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3404B30E-D305-4E76-82CB-5BF080010E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E7CD20E3-494D-4934-AFFC-C707F0EF9D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50CDA982-ACD7-4FB5-BA72-010AFAF2D5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67C74587-43F2-491B-943F-AFEE2A04FE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E3FA26DA-B0E3-4CDD-8FF3-7624F7956A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0EEA9DE9-E842-4FAD-A609-7FD24B508B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E0FFBA3E-5F9C-4803-BB74-94F89787B7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13CC0E1D-6C85-4B58-92E8-C21CA7ACEE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5B2AF4E5-3AA4-4B9E-887E-0FF1BF7ABA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96389887-80A8-4A66-9513-B11C5C1D57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7B044436-B360-4E57-9FF6-58F36BD7F3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DECB9E52-2483-47DF-B6A0-6B60444919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845E5E9A-3264-4BB0-94B9-693F454DEA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C76D8EF0-7739-4440-99A5-00267BFAB0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2465E5CB-22E1-406F-AD58-278C7FD9BD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C812408F-1BE6-4DF0-9C3A-5D252D2923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8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8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9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9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9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587751FF-3B8F-4CAB-AADD-4289D20058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DFCAED92-4076-42E4-8EC3-457BFC5CA8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DEEE25D0-5E85-4C1B-96EF-BD994A2374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11C7CC15-8BA9-43CF-8D8D-D77F2706F2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903391A5-8567-4799-942A-63764480CF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1A0D307C-59A7-492D-AD6B-6769AC49E9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18274EB2-8B5D-4194-A40F-FF91D16CC5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3CCF94C4-E5BF-4022-A11D-C6AA9688D7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A9A36271-460E-4B08-A2BA-4CC9DC8869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6CC4D82C-6487-46B9-A21D-65E9AF7EAA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C8AD4A1D-0895-4F52-B5C4-0EF28F84B7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2972DC34-7622-4E21-8131-20664AA246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70637C16-6795-421A-8D4C-D7FCD3A4E6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71942400-DCA2-45B4-ACD9-355BDC4E6A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87ED7011-39D9-4BBF-8CB7-3C100B4892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8A7CB597-6BAC-436C-9279-E7C3DA8AFA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9C77C1BC-B1E4-4861-A865-6E546BBC40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7CEE2D8D-9815-436D-882A-0081E86831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7CC41582-D383-4E09-992B-74DA51D1EE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D64F9B0C-4CD9-4730-9C3A-106741E6E4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3D407555-F344-4A66-8E66-6B7417E8E6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6771AD3C-A867-4767-8325-4E426E754E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FECBE413-9C5F-47EB-B956-6EA7E4A8EC7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9B450B82-1450-4B5D-8EB6-E54DC24815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D0D52301-C220-4387-BF02-3B91DE02CC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D6EB22F4-3C09-488B-90CC-B67D718826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578583E1-A873-4A58-93C1-0F8F7B812A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09A9CE55-3BE9-49EF-A0B1-1042CB027E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3C050DF0-4325-4B3B-BD91-46D1FBBDA2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84454156-29AF-49FE-8EC1-8A98091E60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2E7380AC-D767-44C3-AA55-F88DA8D0D1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8EFDF3DD-3697-4DEB-B5A8-9E0DA6AB5A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31FC6EC5-6642-40D4-A206-99C25E1CD2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BCBB5769-E645-43B8-A385-9465ED9024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96D6AC8B-2B3C-4C81-B689-86C567412F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54D2CB16-0BB8-440F-A340-257248006A5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B31AC135-C656-409A-B925-A1D8156927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59E85F6E-9F50-4559-A251-C7A3736AC0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B756727A-66C3-4683-A41F-2C218C2C66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815D17D5-7327-4B48-91A7-75B84EFAD7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C2BA9F7C-FED8-4E84-94E6-F4D887A7FC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96725E6F-9F43-4525-A6EF-A415C3ECEF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BC132776-027F-48D0-A8DD-83631FC2D1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684839D1-B10D-4AEE-8E6D-07857E0330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778963E0-2283-4217-85B3-4EEB55F994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9264B322-5D97-4AB6-BA56-AAF931E47F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0EEBF445-5AD0-485F-A0FE-FB4F15BB74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38FE101B-3300-4D39-AA80-D30E4F8A92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79712EE3-1EA0-4618-96AA-F21FCB5927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878F9221-D81E-4118-96DE-BD93B4147E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76A108B2-BF3E-4B8D-9377-115E4A1824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ACAB120E-6058-4071-A519-7024794BC2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BCB7A9CC-4653-45B1-A417-31AABF2FB8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E2625D7F-1C39-45E1-B881-78A3891E28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DA2C833E-FFB4-4E11-B3ED-848E2B8FAA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2D58A9FD-0D61-4DDC-B0D5-E8C1BDD257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1C87B5F3-5DFF-4586-B350-B10F77FC6C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D940857B-B5C6-46A9-BD23-80B3004BF9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8D9F7D9A-8CF8-4A64-A7EB-A2AD61D08F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D61EAB9D-26B0-4F6F-B2D2-E166D9115A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CF4B2B08-AB70-4330-AB20-CFB4C54483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B07D361D-642A-4035-9623-88DE0AD308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FCEE978C-CBD4-4501-AAD4-D5B6643AA9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30433E67-50B9-4048-8874-BF57F38581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10DD96D3-CF48-487D-9209-7365DB3E7D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9ABF753C-4C2B-4D02-911F-A4A85B305B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BEE2CC6B-DF43-454E-B6E4-E50DBD2CBB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5909E5F6-DF3E-4A94-BCFF-18D3E84887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DD2D249B-6CE1-4727-9758-45B213FB79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17B3A211-6428-437C-8A3C-AE12863E25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FE0A607B-A93E-49E5-8C19-5147BAA0D4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EDDC5653-D444-44D2-A0EA-836E699859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E471D42C-EC15-412F-88B4-481A912250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CE040EBE-4109-4CDF-AED5-6BFB1C9AAA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DEAF7941-32D3-43D9-83A6-441B4E04CD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5AE47358-5F70-42BD-8415-2C487DDA86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93EB5C42-B5DE-4E27-83D3-2F0B3612C9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6B78917B-6B75-4869-8DCC-D6765BA261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EC47E31E-2721-4523-90C8-85E5899EDB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3153FDDD-BEF7-43A1-87F9-D74F7FA0BE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78D82746-634C-4F23-94D1-9C996DA397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E06A9047-E550-440D-9D7E-4ED9523C23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4E49B30B-EB0F-4B9C-9A55-D412A7CCBC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5E6064AE-221F-4D73-B017-CA598E572E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4EB2FDB8-4329-4A94-84A1-5FD06A6267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6F5B2CFF-FC81-4449-9997-7A318AA73C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328BB0FE-239B-4351-859E-56E5EF09C1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2D4DE8BF-D2B8-4C3A-96C4-C9A8BEA3D4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5075B8DE-5021-43A9-AF5E-D33934FF79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9AECDA3B-D5A3-4611-8D15-A704F54694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F767DFDE-B830-4F5B-9734-10A345BFE9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949DC2B0-AE37-4DCA-912B-D17CCE7AFE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F22C4094-EC6B-4401-A443-BDFC1ACF2B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3BE414E0-8529-4C11-8B58-C7B6F92FA8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0E2AEA48-2114-44F1-BCD1-F085BD2A70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065F352C-7036-45EC-9111-C1E16B2267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96A0029A-9403-4485-8968-CB8C4BC90B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E5E4F0F5-3531-4466-B06D-E5B6F6FCD4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729F3C20-D97A-45F3-87C7-02F34B41C8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E0DAAEDB-D04F-4A79-A34C-99FA9CC068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0D3BE42F-767E-4FBF-A1D0-5C4FC94089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0E036B80-952D-4C5E-95B5-4D22DE8E0E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EAB28DE6-34FE-4A32-8B91-9E551774D6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DF32738B-18EC-4CDD-8174-0DC89977DB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AD5211BD-97A5-438B-B609-51448D1365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A177C97D-BEBA-4898-B5B6-6137E12B40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1EE94D23-9C37-499D-81F0-D5CA08A31B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3FBA4AFE-11C1-4F83-974C-E240E2D831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83B9EC21-4958-4226-9F88-02460C7A43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A1FF7E72-6893-41BD-80A6-25FBF9E82E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12EEDC9B-7C86-42A9-8E09-D31EBB5AAC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2555E6CA-C922-4440-B65D-EA631F332B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4B72F183-ED19-4934-81B8-E26D1663D7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97E1AFF3-233E-428B-A105-ACB16AE559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AD100C74-7F46-454C-B46F-CCDC6FFAE5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E6F5BF41-C09C-4B6C-9B41-379B6EBAD2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379B0779-71FD-437A-B6F6-2DA33CCA16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4C79A56B-82C7-477F-BB87-FA3DC4DE04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5CD1E873-2FFD-4668-A199-458AD3E585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27421403-AF21-4124-8718-ACE4A01666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B0C6CEB2-360D-42C8-B980-C20F6032C3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A05CC107-8678-409C-8F4C-F481708F63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5754EDC5-89A1-47C9-8B11-CCCDCF2835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20B582DB-4974-4592-939D-05FBF50078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E90D8228-8BB4-436F-BDF1-45FEFE34CA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AE585E4A-8836-41B8-8ED0-3430303B8F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AB50CB1A-0339-452C-9A42-E5FE2E7884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05167D97-D0C9-45C9-8D58-633EAFA5FB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3C89A683-0BF6-454B-B54B-BEB56C008A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EAAC94BC-07EF-4005-9EAC-8EE14E20ED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124FA784-575A-45FE-90D3-D5038899C5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D79DC154-4A36-4EF4-861A-6938CF9C31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AC417FB8-A0D5-49CA-995D-6C021439B4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8D3A35A9-DD4E-4390-A682-194D72E725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5D41F224-374B-44A0-B712-7F0754E43B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4FC91DE8-7B6B-4A34-AECC-64C5B839FB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A7A18979-4E45-456D-B3F6-40E7D30111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5C832F06-B1DB-4918-92DB-29511A5FA1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3BDABFC6-E7CB-4A24-ABE7-F2C5946A79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D22662B5-3667-4733-A202-27C43DB5C2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AFB8B3A9-AB4C-42B4-BCC0-77CD585FCE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6D419760-93CB-4DB3-A0A0-BF8F46D1F8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628DAEDC-BDC3-4321-8FC7-4892FAE09F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FCF34D42-5F5F-4E6D-8A41-7AD5232419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EA5268FE-05C8-4076-8A77-7EE9FC470D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54073965-75B7-45F7-86E0-737D217645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20093A02-F4A7-488C-942D-45F2FEC35F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86AEC63D-4252-42F8-9ADB-0C2A0DD498E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DD8ACAC1-B804-4DB4-AA58-77274332F7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7D934CF9-FF5B-4D22-B0AD-2C238071BE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DA4A5C4E-C6A0-483C-BB9B-73FC4195DD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C3E3A697-07D6-4E62-A990-835842B746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B65FF70E-6E90-4AFB-9B82-CA95E6B1FB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8DDDD820-E5D6-49C2-B09E-AA45ED389D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9C438522-6922-4384-A6A9-2E8FD42AEB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2A0E97F9-5883-4993-92E5-7880370481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F426D3A8-DB95-4FA4-86F0-087712EDD6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61C2897D-0864-4E8E-9DDD-EC4421BF09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770AA28F-FB7E-4771-B3BE-C3D3DDA8CD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27C93DDF-779D-4FDA-8313-1160795061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63DCBB8D-758A-4C29-9E7C-C0C3101D5D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4E363118-5DC2-45AA-8383-4BB5DB0937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7CFE10DB-A44D-416D-8731-519F82A725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B25E6A18-FF86-4C51-BE8A-F89B64541A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89F7D87D-AD41-4F0A-B2BE-F13BBA0FF4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0F91E146-F00C-474F-8A6D-DCE6D931D5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B9748947-9792-49EE-ABC8-C2BD636DFD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A8CBB772-1A6F-40F8-92F4-3B6C7D0440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DA183D5F-A20A-4AE9-A94B-C3572362E5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1D31042F-E28C-4A77-9DB9-4C0B9A3EB2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40A78ECE-1F7E-43C1-819A-A0437C1A8E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F2C9E35D-6F6D-4186-9BF8-5213D2E584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A2997AAA-94BC-4205-82AD-10E4952FBB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EAC00F59-99AC-45FC-844C-20C22165CA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47BCDB26-9548-4E6F-8104-80B7CA52D6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031570FA-216F-4367-BFC4-209D4922CD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F3942A17-A643-47D2-A334-84AC51C5B7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F99B7DA7-4782-4F99-934D-F62D525C87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2A3C9D4C-D98D-432B-88FA-2A3BFDE962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3C687834-E52D-4F0B-AEAE-418E94AC4F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543DEBF1-1D64-4ACD-9D6D-E87C8C400D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502E51C5-1DFD-49A0-A5CA-6776B64548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9EB99B94-25B2-42D9-BF3C-76A8221115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4DE0AF19-BC36-4B05-9608-AE48378392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22D0CDE0-B9FF-4F7F-83A6-E8245C1CF1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B0FE4500-BEC1-49D6-AB78-15CF38ECC0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B7FCB8D0-8FFE-4C1F-BF5D-6D3E753071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239F62AD-535D-4279-9918-6C487B06BD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FBA713FD-83E5-4A2B-AA0A-4DA15B52FF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969995E4-5F47-44D7-9B51-8190D884CB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7BC8AF45-4360-4A8E-99E2-6D62A44739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EB3B6B01-0C4B-4E78-827E-E78B967BC3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F6BF0618-793B-49B2-930C-93ACBD4738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60E43C2D-794D-4484-B966-C2D6427B4C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F41F839E-E87C-44E8-A4E2-5E5F6B64FE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A9E74D04-0267-4FA6-B932-367224ED6D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ACC9E3DC-E009-41B5-94A8-624492A8BA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163D92A6-11FA-4F13-9370-DC78A25F2A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B2148106-A99F-4D37-B286-39EAD00390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21EFACEB-C048-437D-9A0A-F0E2B7E9E1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7A314658-073D-48F0-AD5A-B76F4D2E70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BC07F58A-C50D-4FEB-8CD5-553EAA7841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22B41525-AB20-4F79-9D24-B221CDE83A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DC9BE96E-9C7A-44B6-ADA6-41FF5285D5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C7647AAC-F244-4736-AFDB-B41075D44F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B24AF152-9130-4CCE-82F6-ED3289355D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0EAC18DF-18C0-4C84-B0D2-3580629F8C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C068C40F-A060-4BD3-B95C-F2DB3B3FB2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A02709C3-EAD7-40A3-8200-FF0D890F90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0FE40CE7-5388-4F05-B826-5239EDF5DF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BDC84283-0A50-46C1-BA31-DE4270AD27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2012DE73-23D1-41A3-9538-E10B344DB2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4B9B6AAC-9CC2-4F66-8329-07E1657B23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42F69B93-6B79-426E-A862-54FE8E8F7E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87449282-32E0-4DEB-99A0-DE2FA416C2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EE490225-0192-407C-BFD9-E35CA75469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77C0B66F-B6D4-4573-8999-64BD28B710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0397E189-7205-4575-AD20-3AE329F51A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14DA8554-44EC-4F64-B6A3-7FD9A3B8D4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C1806CBF-94A8-438C-9940-B0AB2D02DF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76D421FD-2427-43AB-83C9-F94F0AC805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A9AC9F9F-9DA4-4471-A62C-005C412219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F498495A-C7C1-409A-8B3D-B633208740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61BBD9E2-BF1D-4093-BC81-EC2599440C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3E18D8DD-E554-4F6A-993F-01E399CD058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CFEEA1C6-33AB-4877-9D2A-2859061F0F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9DF0D5C9-86FD-46E1-9ABC-EBDA127BAD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8D904827-E86D-4360-8AFF-390DA0E103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2F36F7E4-2B6E-4751-B1D1-96B565D799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00EFEB93-B2F1-449E-A779-89F4E59DA2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1B4A2662-86D3-4069-B242-EFA51C7C21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0FE011AF-DB51-44EC-8FFC-3F4661EE8A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C0C0934B-7961-48A9-A97E-3DD399DA70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76461E50-5A37-4AA2-9EFD-2CEDB206A0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2592658F-7963-49AA-AFA9-033C504388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73467905-C3F4-485B-9F84-F444061247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DF56F1A4-9F6C-4E56-9B2E-C09C64673B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539E5483-8AC5-4674-812E-ED99C1C5D4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A5594494-B24C-4786-BDBA-D1ED237ECC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153BC4E8-0942-44AB-8C13-C16D64F14A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A65118D6-C30D-430F-8B62-FA8B9005DF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E38DC371-363A-4555-B437-0666868A55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7E0B498A-85EB-48A2-BE02-E145C315C3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23114AE9-E4A0-4418-A479-FC4E85409D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53DF457D-38AC-4F52-BAAB-1540EF489C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908ED993-B079-4490-A248-2CF118DE7A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F1DC0017-38F1-4119-BE8E-29ED305421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8B219EB2-E38B-4B37-AE01-9EDD95A69A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29DEBD39-914E-410A-A059-3916C90A36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C6E621F9-3585-4D3E-9A85-E3E3993216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942A5592-F210-4DC7-8B6A-835B9BF211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DE179AFE-2D71-4B96-88E6-F4190429AD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8402E433-15B6-4D10-B0E4-3B85E6B439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53E698BE-CD84-4FBF-B1C6-2A9EA2B39E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8F42234F-A1FA-439E-96EC-6A89DF76BD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45DCC7E1-FE6E-4FCA-9C92-90D9A64952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7AB1FF2C-19E0-4DFF-B93B-B004535DCA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0D361001-7356-43EF-8183-0C85E1BE2D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2E7B10DC-5F0A-426B-96B0-730AFE9EB3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8B2E05C5-A7A5-4D0C-BC69-EC055A9B36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C036F686-9F93-4AAB-9751-7C2CB717FDD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47BC397F-0C34-4B81-B9D6-E57C164C28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AE16E76F-310D-44F4-BB86-17D55DDA24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C293188B-5253-4094-8970-54E96E881B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D3B587CE-9DD9-41AA-A338-4C6B7EC69F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CDE7D038-A902-4F39-BC56-F4B6E37D41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926649FA-203E-4E0A-A7A3-B298918D88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3FBF7BFC-7429-4371-AEC3-1C40B483A6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2812FBD3-1528-4B9A-B5AC-A4C84DBE86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60AB596C-6AD2-48A9-B5CE-86DF01AC54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86C0E09F-ACDF-4A8D-BFE1-02E18AA468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0050CEEF-6CD3-474B-8143-1EF337BB2D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2FA90275-87E7-48B0-BBFC-C24E01CA2C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188DF8CB-2732-45F4-814F-4CDC2C2FE3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147116ED-47A8-481A-B6B6-5F3BE3C3CB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CBC67462-DB6F-4E4A-A7CC-9C623D5F2F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82A2C44F-E94B-401D-BBD0-B612AF3898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6C53398F-BA24-465B-8A25-304C79A846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F7026C50-D4FE-4AAA-848E-4840936FF2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3D1CF18C-43AB-40C2-8A15-D349C4EDC4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3F05129B-4B82-457B-BCA8-2889F6434D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E51AD69D-345A-43BF-8434-85F1A4EDE3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1E8BD276-4F21-4836-BA3E-8A3BD052B3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12DF2161-1D88-47B0-9EB1-525F28B0D5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D37D23A4-30B0-4BEF-971B-803FEEC7E6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91D75B6F-EE2C-4AC0-870D-A3CB3ADBE5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1A54CFC9-4AD5-4D05-81B8-9CEA0C4BA9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8D6968CA-D456-4F87-A2FC-C45BF36741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591B8CFF-0DBA-4393-B75C-ACD4C4279C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BCBE07A4-2187-408B-AD1B-8FFE6C0451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3F4C7749-1AEA-4858-9161-FE6D6C9C19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0619E662-F394-4DD3-8AF2-1BD22F19C1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2AFA7484-3CBE-4864-ACB4-FDDBD495C6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648C0116-94A3-423C-BEAB-4BCEF3EE54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C745C4B2-B40A-4A85-8791-C6D0B6002D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894B8B82-39EB-4619-A4EE-BAB58FED22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6AFABA78-2A93-44F5-9DA6-EAF9CCB85B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1AEED723-DD92-47D7-A0B3-5D0B2A6DCF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CB8B02A2-730B-449D-B7BC-901EFFBCBB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600BDD0D-6AD4-4F27-BF6A-C254E238F8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C9F63B07-34DB-44FB-A779-1EC6BC74E3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8FD1DD84-6C30-4719-9F5D-1AA4AB7F17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7D990F16-DAFA-44D7-ACEC-F565B71317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96AD2EB0-B500-4602-A74A-5EE3F977CD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BD5A244E-D13B-4B91-9E4B-712A8FA9DD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CF0DB675-84F7-4F3C-A8F5-AB13EC3213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4D0ECBD1-4508-430C-8422-EDFEF1BF60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6BB736B3-5589-4E0E-BC5B-02D3019433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0C2A8E95-6DF1-411C-BAC4-341A1D69BB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653AD3F0-8C31-4051-A9F2-5CDDA1A122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D4864E75-8E63-48FD-9C4F-8B15215723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7EDD50BC-E483-4C8C-A78D-6FC4164D2A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A641E23C-88EC-49EC-B1B9-E56DB7033C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292C6609-E13F-4A36-8A22-0471393893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58C9642C-43FD-4F99-9F00-68F81C5E5E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D7CBB991-248E-49CE-A7F2-1E1B790A71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D1EC24D8-81EE-409B-B185-88F24ADF09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F69E253D-87DC-4B81-8422-A631FED230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C3C35B39-8861-4B02-B1D0-585E9AB72D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4082C02D-AC80-4E75-B908-96FC927202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A748C094-7B34-412B-BE77-EA2244247A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FD92D068-6BEB-4DF1-A0D8-4EB4B775CA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7738AFD7-6F04-4D61-BF8D-D0E5B5ABC8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341A262A-A617-4461-B4A8-2C81180BB0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87B08B19-BC7B-472C-85F4-BDC8A81CC5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37934AFC-03BA-4F75-A568-EDE05EA92C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3719C72F-16DA-4611-9C79-01E79F3226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44FDFD93-19CC-4352-ACC4-8C6C2D15AE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BAA98275-99BA-462E-8ED5-5CB602B9C5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20BEAEDF-FD89-409F-A17E-38AC6AC26C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ECBF18E3-BB6D-49F4-B25D-577029C6DF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E4CD024F-5748-4898-AFD8-95FE6432B1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B8B6200F-BAAC-4A11-9706-A8670063C1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A9DFEFAD-04FF-454E-A29F-7D92275731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F1D2A15B-3DB4-4D36-8038-02C0D9662B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09D50298-4434-4715-9C1D-8BD16D3DC7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049D71DF-B97E-4BEA-BB0F-E6EDEC4964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38ABE293-0720-41ED-AD48-C418F4AF47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018C1540-7D1A-40CB-ADFD-9546317AC3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7DF2F8D2-87D6-4E08-AA4B-AF3C6E1537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68D1D0A4-BCD8-4687-A988-0F5EAE17D9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B969B483-2273-4E23-99A9-CF5C02FD6D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74C0CFDF-878E-4D14-B36D-99098662EB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89BC7A2D-90AB-41FE-8839-9D139E1C3B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C75E9672-2DDC-4505-9F73-BEB7580869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56DCCEC7-F0DC-4607-B996-8B1FA6223C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E8DC8AA9-FBFA-4DB7-86C8-D44EB90857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3F8E18AE-4CE4-488D-AC2C-56AE60BF1A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005BAB11-A0AF-4E3C-814A-77264B142F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EC62A477-BBBE-4A4B-BB34-48DD68297B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07949551-0C8B-4768-89BC-B6D8C01FF3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625728DA-5A45-482E-AD32-57F31A4654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C2AAD4EE-033D-4F29-8CF3-67CB2D19A4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9841630B-B881-4675-807E-7199C086C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2E87646E-FD31-4624-88B8-8FDB2C3D2A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F92D825C-40B8-443C-9BAA-97AB3FBF14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44C7DBDF-BF34-4FA0-B4DF-BF3F3118D8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96B046E0-1FC6-450B-AE8D-56C8F92988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81F04108-0CD5-4B3C-A660-B64AB431CC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6EEEC5BE-45B5-441F-8616-71E82A2227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C2938D95-782F-4513-9C40-31669E80E9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C22473C2-503B-4585-9B4B-BCF7599951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E8505C06-CBBB-4DEB-B933-86D4679AE1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79F4B1D0-336E-4D31-B593-A85DEB9C39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44E15A1C-D14A-4388-99B2-74176A5EF2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CC17BEC7-1D35-41E5-AEFE-8572E2CB09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2612FCBC-61C4-4F4C-85D3-FE15548EEC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3BA795C7-3499-42EE-803D-6F28453752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53A22546-F426-4BA4-A19F-4FDEC202CB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42326DC1-64AB-435D-8A0A-D6A400EA3F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53919938-0706-4E3A-8075-B66A60850B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A4C7916F-3324-44AE-8BDC-D0BAED4230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B493D754-B452-46E5-88BC-E4BDD59E36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ADA5A145-4DA8-414F-83BA-10215C4269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5E9302C8-837D-4D89-9C50-4756474543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7B118FB0-BD0A-4BED-8899-E444E6C54E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905C0E91-2160-448A-B88C-9D42786441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CC02BF69-409B-464E-802B-46635CDF48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4746881F-B7CC-4112-BE4D-CC0B0776BC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AA370F83-7033-43A7-8DD0-52BB4665A6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3CF54A40-5F2D-4D29-996D-E4F6CCCA70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9E813017-376A-41EE-959B-EFF3C90CB3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8F7C8AAB-D87E-4DEC-B8DE-74A9BDF091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F7FC9699-7618-4E88-9101-CA8910DC75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27FCB9FC-6922-48B8-85DD-493AD1C24F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D0CF871E-90AE-421C-8300-936C8CD514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CB26266B-3631-4BEF-8F03-1F7A61D5F6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6622969C-D41D-436B-93B3-3D35AD7D6F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588F3DA2-D557-4B2F-8259-72BF2423F5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0F421939-5808-4F41-8599-A7CA6836E9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09283234-A7EE-4B04-9896-CDD2BBDCE5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FC84FC9A-AFE0-48E7-ABA0-76A1FA7DDE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8348B424-C4F0-4865-B20B-157DECDC2F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A428DC0D-9A36-4EF0-AD00-F5CF0FFE13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8D50A95C-72B8-4CF5-B4C2-57781B6E92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66F58F5A-702B-42F4-98EF-87077B418A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8F7E8415-B863-493B-BF0B-62DA2F56BB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760995B0-BA3B-406E-B98B-5507499EA7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0978C815-FADF-480D-95D8-D47048A047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FF52BD40-3983-4989-9E22-294EFB460B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021030B0-9F02-49F4-B5A0-E0BE9F1200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E3398577-F4A4-4CEC-8458-03E07E0AA2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5E2B4D0C-F093-43D5-A57E-A4B7A2BBA7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42B5976B-96CE-4DFD-AB85-CAE4B2967F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060C9A49-3D51-4EA7-974B-8C5664A0FE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3CAE1190-2A39-412C-AC85-C8D0990D81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B7611620-CF57-4AE1-A404-8EB825CB23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C59DDD2D-BF89-4EAF-96C7-5F330E3962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A6E82CE1-6A73-4ECB-99C0-E29B81F070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0F09142B-A638-4EDE-AD93-E7480349E7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83EA1F08-FB09-4A0C-A811-68F5E99E39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2DFEB4BE-DDAE-480B-8C1B-F28212A06D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375DA4C9-0865-4C3F-8D85-3D0CC6A985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06BE61AB-1234-4811-B113-C2133B17F0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B50141C7-1664-4EC8-8839-FBE626CD0E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CE6E2478-D222-4863-953C-03D5B003B3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E5A13E91-EBF5-488E-AA69-725BDCFB0B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CEA2BAE5-67C1-4874-871D-ABF086217E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FEC3FACC-A858-4C95-88C3-4D23A2A86E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4B3F3002-9C4E-4656-9E0A-6C3C0BB148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EFA51DA8-0978-4A08-9269-A52B326A2D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E9A83835-2CAF-488B-9AE0-C5C6DDFD0F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F70F5276-C7F4-42AA-8248-7F5C4CBB53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AFDB6603-A3CB-4D03-BEC5-D1BC30E344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B6B76EDD-4122-43B8-8F1C-573585A9EA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310E3D79-89D8-4A26-A1BD-A9670F529B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E596C1A0-9ED9-4AC7-B1A1-071F25117C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34FBE2E6-F7C3-4C76-9D71-8C3EB27D7B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3C188425-E8BF-4F17-B299-8D8199490D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593FECED-D0F0-4F97-B4C8-3CA6EF96C8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0EE4F723-86F5-4F5D-BF45-F320AC9D94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27C06732-40B1-46D9-8F8F-7BD25130D8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3E11D7AF-90C0-41AB-AF83-1FB520C930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9E445734-F1CD-4283-A478-0F4C191AA4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BBF2FC63-568E-41E5-B437-1140800E16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FD3DE8E0-83E7-49DA-B078-F70BE02D6E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81BAB8BC-56EA-4D18-91F2-163E3F7358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1CD6E27D-2F17-4222-AF11-91AE07DBD5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3E62D0BD-0A32-48C2-915B-94CD67A9E4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10AB56A7-0E25-4917-90CE-1AF321AD72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6B995D0F-45D7-424E-8A27-2200CD1B5C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7EE23D37-0EDF-49FB-B7D9-7A152E34C8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FAADDBA6-325B-451F-9105-90E4F53F66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4A713AE5-2E09-41EC-9925-68A0B6D2E6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5961690C-43C9-427F-93CF-CAC9FD103D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8B899CDC-19E7-42A9-BED5-4A50A70D14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B1596F20-9D9B-40E0-ABB8-E011750FFB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95BED353-75E3-4E88-B0A2-905021DB06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1FC45B31-3641-427A-9FF0-ABB64D4D62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AFF87996-EFD5-4CD2-B61A-F98292039A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FCB4BEE1-0B36-407C-8A11-BF1BAB8A7E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7E15D0DF-B7BE-4F5C-972B-7BB5FF416F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53FDF424-C88E-4A37-A6A1-45E9150939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03AE61C6-CA0D-4665-B83C-53DCB23C51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037481D9-65BE-4098-A910-36DFFB76AB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EA52519C-CFFB-475D-856F-80F5953DA7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2DC41E8B-F13C-43FA-9F26-B5BC39A640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1125491D-8FE9-4A8B-A1D9-0AAE27A23B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9846433E-1F53-4FD4-BFE8-7DC02CB14C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E1D32B74-D0B9-4664-A1F0-E686EDD890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E5190429-1A87-4956-A5E8-9FE5BC9893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6547D1AE-A079-4110-8430-5E49C36308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31AB86F4-41EF-411D-A6A6-827D4A2649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C8A2302D-E725-4834-A9C1-0E91002DB2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7B033B12-DE63-4F57-8306-C8156ED10E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0914303D-A3DC-4BA6-A528-392DFAD0AC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F8217FD1-9688-44E4-B61A-4FBD788DEA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3577C560-D93F-499D-83C9-161D4DBBB3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7E86AB9E-C658-41D7-8913-781A2EA207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929114CF-7F19-4633-96D3-0F286BC658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345C17A8-33C4-4E6E-97F3-79838EFD92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CBDAC5C2-0069-4554-B478-F737BAE0A6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590CC49E-50B7-44AC-9BEC-D3A370AEB5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B11B4818-4BC9-476C-A1C8-9C3BC3F715E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A5C69B27-385F-424C-87F2-B0541C0B3D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461BF6F1-2004-42E8-8577-DC97E8CBFA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6A012B30-2741-4B65-AF7D-CDA2D50DB3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F956DA61-66FB-48EF-8E8A-F609435F83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9281FB53-0238-40B3-98E7-B42E7DFFEB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225E0822-F42C-4F2E-A65C-42C82E0DCB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C9081916-F29C-4FF9-8C33-91162ECEDE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6F55D601-FBB6-4727-8C0E-EFE3998647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562B9547-7024-4D05-8A1B-21C6209ECA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7875134B-517C-4AC9-9CF9-53A8259048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985A9826-A4DF-4B8A-894F-BA73BA701E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7F7CCA75-6F3F-4048-99F8-00B6E4EE4C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851E0058-AB7A-407E-BD9C-FC90A96F4C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C3D1C8DB-BFC8-46DF-B856-482D908409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470ADFB8-C43A-4F53-BB15-9FCD3C3B0A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25DFFD0C-EDF1-460C-A31F-763916E1D8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83186BFF-7362-4C14-A360-A6035A6F17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11B390DA-2B38-48D5-821C-0908BD4E98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E1F0D45A-185C-46DF-9E99-F729D36408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4330368C-2BE6-44D8-9BA4-1700E485B8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351DC523-D9AA-42E3-8337-DFE78AD0F9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BB3154FB-9068-4146-8F1A-0A5774941B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7E3E630F-BD22-4ED8-8064-90189171C1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232DEE1C-319A-44E5-B96C-D602F28154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83152849-39E8-4696-A7F4-8C52755D50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A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B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B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BB1D0024-0838-4A4F-BC66-BD0482D638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B253EC1F-A71A-4BD9-A0D5-7EFFDE1519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5D2DBAC3-0965-4367-B0E9-BB04810C49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E48AB84E-8532-4C07-A2EF-5549EEE80D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E3532D94-2E76-4B41-A4E3-9D0EDF58C5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73C7F4BD-6875-48B8-94A5-2D7A787373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235E9DB3-DAC6-41BB-AFCB-73653CEEED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14733DA2-5E34-4857-9199-0BDD04F641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C95B2C35-F098-447F-B06D-F4E1004B38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0085175D-1E31-4A0A-893D-419D0FD110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FF00828D-B154-4175-8255-E7C39630B3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68953304-20AD-4EC5-B13B-7300116866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05DA443D-55AA-4BE6-B486-ECA01C74EE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A7C79DFD-5C49-452D-ADAC-3553AE35B1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9F133498-A319-4675-AC24-1C56AF9B42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9A2DDF40-7A1B-4B2B-B817-56B84A3EE8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C4E14C84-E03F-4EA8-A416-6EE9A612BCE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2407CB99-9122-4D43-BA83-EBD284B29E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F5F5CBA4-4ADD-4564-B530-3BDB04EB82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F01DEC34-7DB0-4927-9E2E-B742A660E4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8874C74C-ED57-4D9F-A89C-8C85A37E03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8EEC600F-E17D-4E6A-A06B-38FDFEE95B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4220240F-4CD4-40EB-9249-9DAAB211F0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26D0CD42-3AAD-4007-BC67-178D579CD8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A6AF7A3B-F3FE-4F35-918C-C75F838E28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7A2F1144-EF8B-445D-8CA8-CCC79F2969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942B0C6D-85F3-46F4-A58C-BCD2341BF3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C909ABF7-D7CC-4C64-AE62-7D31338A56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CDA20015-50CE-4A8C-AE53-1D89D87F5B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9D23BCEF-5691-4921-B438-D5680DFFF4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21C466D1-4F01-4006-B516-9DE92BF573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92A2A912-AFE6-45FD-9997-4C672167B7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3328A647-A383-45BB-B246-C0CB9BA8FC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A93B0CB0-C19B-4931-94B9-165E1316C2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51177A01-171E-4B9E-825B-D71ADDB314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E09BA6A0-BC03-4F77-A99A-E923D5D09B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63B99635-34CE-4701-A60E-64E3AE3476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DB7D4E7D-755E-4824-966D-FCB456FC6E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9F90B1DB-9BF3-4FD4-80A2-5B45E24247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C25AA168-4595-417A-B4A0-5BAE36D607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47F9707E-804A-4875-AA6E-D98A2D5E05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08EED827-0BAB-4E6F-9053-117FEC5386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6FCE86FA-6D0E-41AD-BF96-82A9B21926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AF9BC356-D1F6-487E-896E-5F5C838970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5F79271A-3E32-410F-95D5-81E8DE09BE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3ECF6293-BF09-4349-ABA5-4FD6EC4EC6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25BBA07D-9F89-45AB-B3C1-FAE33BC71F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D883A195-6F7D-4294-9FFD-797CBFE16A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7328F63D-0446-4795-AA32-7EDE94C635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98BB0311-6004-4382-8A51-2D5612B940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7C7BDFFF-DFE6-4A48-8333-46CEF19B35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86443B49-7E8E-418C-858F-DD2FC68576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7A913D65-6DCB-48B7-AD62-F940E50633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05C5A91E-5493-4431-AF91-B6817FF91C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E85F1108-33CD-4273-8137-2D2208D76A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E02468AD-4DF6-4BDB-BFCF-5AD442DB44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8CD01831-EED6-4825-B436-F9A5A2E6E7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EECC3EF2-D178-43B2-96CE-009C47689B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BF787226-25B4-4926-B01C-DBCCD2F9C4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9A06065C-6FD5-45C2-B36B-B91DF96EDA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589F7728-B61F-4878-8F11-65AAAE5B18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8B2ED595-17FB-4FEA-9879-E3839E5155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D93C7745-F25E-4FE6-9375-BCF9D68E0B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1BD9F15B-7002-4E81-9DAF-E9A99741F8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B1C85968-5223-40B2-AB76-87BFEC4BD1B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641562C8-66E4-446C-A4C7-8551E6824B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974EBA41-464E-429C-BBD6-0DBB7BA09B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61FE231A-87D2-4942-A50A-CE740BC9E2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06B636C2-BDC1-47AE-8C5D-52989508CC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E38F9647-B139-406A-8031-6ADC12F0D7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6277819A-FA80-4ADA-A7F9-FF4D57351C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EE0673AB-28DE-4F7C-9A79-D044DCA4F2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68E717BA-52C2-4B04-9E85-7D75EB6E65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6A590278-0B7E-4445-B649-48C2773BC34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A39E5AB1-D35F-4863-910B-596F124201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00A0EFB8-1534-4F07-8868-8BA8AB0241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E44C0894-78E4-401E-B0B9-77A09FC28F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E63175B3-693E-4700-8744-805CBF2CD5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E93F7727-68C6-42ED-9024-B0215BDA90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F8EA4C67-F589-4342-9A82-77B71C5766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362F5E03-9750-4060-9EBD-9D907F5703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B0927A2A-C4DA-4405-8EDB-A583E165A7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0402DC63-BD6E-4DA9-9269-5D8763B768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CF40D026-7188-4CB9-9FD4-9307C2DA56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B917D77D-33E7-4EF8-A489-1184423744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07B2841B-4F54-41B0-B731-0916EB9EF7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D38EF5C8-E63B-488F-A024-18EB0DF46F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96CEFB82-D38A-49D1-8B90-FDA358238B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EB49D9A0-B7AE-4AA6-AE20-2375F81F96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64A68BF2-4D9C-4CB0-8287-50BAF752C1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73FF9960-0970-49E5-9A99-FBD7B4FBBA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6437CE2B-002F-4B9A-A0F9-36BF6F0AFD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09BC1568-8F93-46B1-889C-7B756ABC5A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380333E1-556F-4BDC-956F-01C798946C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03F34633-F4A7-484F-AFFC-1B031A3E28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4DDE85F7-A27C-4D31-899F-E43AE54D0F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FF1CA018-C34C-47F5-A967-0DB4218089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EF458F13-FDBA-446F-83C1-8F7546199B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C7D2F6BF-5DE0-4727-982B-7535730807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5270938C-C581-4276-A6F4-F0BA6C77E1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F4ECC0E9-9E6A-481B-8A0A-BCA33213B7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AF3F2D1D-4492-4D46-B269-B3359502A2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8C271F08-89E7-4E8C-8D22-916DFC6D56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5E4A17AE-8E10-4D19-B2B6-B87EF6040A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E2A65146-C505-4CA7-964D-6C268A4A10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F889B641-369C-459C-92C9-D3AE980AC1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BF7F82ED-3B41-4DF6-8B62-44C5CD880A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047CB45E-73E1-4E09-8283-3B06E9A191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BA6CA9CC-3DAA-44C0-958B-B305C3348C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BB33DC44-F134-4E8B-9853-2DC768A672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37951F78-1249-45A3-8E75-5C537009AB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9883EE22-8FC2-47E9-BE98-7105F9856D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F9AA0B19-B8A2-49CC-866E-DAD1BEFBF8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63F8C557-1D0E-41A1-815B-8596A7BB2B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BAE5A097-F723-4482-BA43-AD0F31BC36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6DEB96F5-B436-42C2-8DDA-75026CF679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0B83571E-E6D9-43A7-B9C7-E95984EE30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8F10E428-34C0-4431-8635-5030C12EE5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BB6850E7-E986-4B1D-AE69-1046EAA13E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DCD74A7C-0F75-4599-A6B7-53701D0F05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119442E9-CB00-4320-8B82-D19B49B0877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7406CD32-3785-461E-959A-D12B33B1688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033B4373-DC7F-4CDF-9681-AADF37E9BC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B17AC1E2-AB01-44F5-B96B-CEAF112268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CF9DC864-E66C-40BD-8898-5FBF500E06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C8229BC6-E23F-4CE0-84F4-108867B15B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7C74FE47-B3D4-45CF-A18D-27F04586EB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4CB11B35-48E3-468F-A389-9586A22017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02A2237E-6CC2-4D9F-AC71-60F97F6599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EC3A35D4-0630-4724-931A-5453193713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270A81AE-D021-4F9F-872C-5D34E6E720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91E955F7-7424-4687-B05E-4F91D0578F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32E5A50B-C33F-45FD-ABAC-81EBA2DC9E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C178A099-0B4F-45AC-A8C8-93CB088A37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1CFB22E9-2E93-4D5E-930D-B2DC2CBF29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DCDD53C4-B137-4533-8906-6D50758D90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BBAB8669-CAC6-49C3-A4EE-DDDAE14FC3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8634522C-3CC6-471E-82A2-0A66B56FDC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AA81D007-6C2E-4892-9BDC-E75659F0A7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09BE8159-14EA-4DEB-A314-1254DEAE57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91DA6C96-AE02-46B9-BCA2-090FF6AA55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3EAA9EEA-75AE-41F1-96FE-9FD2963DFA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CD1109F6-B7A2-4FD5-8031-835156ABDE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8524A5E2-3897-4948-A4BA-26823A0945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76CE0B6B-23DB-4573-B1F1-C8231ACA8F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F189A14E-0845-4789-B38F-7FB25C4B74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6FC0D995-ACA3-4594-93C3-C614F16D61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FAE6DC5D-8242-4E3B-92BF-58D55B870E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796D7297-A870-4718-B083-8856997658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DF573DE0-FC95-44D0-8907-B2C2C84F79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2E56823C-E8CC-4A86-84D6-46D1AA1EA7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E25A3243-BA74-4626-B1AE-6FD2DDD0C5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552592CD-C290-4435-A4E6-E4A3275070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61FBA9EC-BD18-4CAB-9130-4D173557D9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B11BE46B-5AB0-46B6-B87D-E49D476EC2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297EB34E-51FE-49A2-B5FA-2B7F79CF17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DF29943F-92D3-421E-8F26-7FBADE4810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816689E7-F736-43BA-A6AD-09458CA503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F9B8C5B4-9153-4DCF-AF0B-F509779F67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083341B8-1E34-4A01-9D50-A6BE49CA85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7338F3AD-AFC3-427A-ABC1-0BCFFD25CA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6E86CDC3-2AC7-4E4A-BE4A-26B214B98D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AD82C3AD-4E8E-4013-8318-1B87424F17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8E4BADDA-00F4-4C94-B8AE-D1F6B9A6CA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F40EA3D3-F782-4D79-A753-6BEBE9F516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C9599DE2-B630-489A-BE59-876110398D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7768A8CA-10FC-4A68-AFB4-A5566E30EF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269DE5B2-51AF-4669-A17A-29D5D6B787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77A18A52-F0BA-4D93-B948-8A9E7B8C55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E20336E4-4357-4C41-8FCE-0256AB71CE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4F5ACF3C-76F5-49D1-AC28-50B4F9B247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5CDBD55A-0139-4B6C-B52F-CF3A388CAB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D6665DC0-1617-442D-B33E-B21E836DF1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D3C002CD-1B57-48F9-B99D-E1D13F3675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E57459DF-A0CE-440E-BB58-E561C21DCA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2EC3C6B9-1682-4DF9-BCF6-08DA5D1EE3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C644B76E-BA66-464E-8525-41B4802686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22093A15-F9C0-4935-BA9F-12666E41D6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5C92B65A-5D8D-432C-899A-4325C1EE73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401F7D0C-53A1-4405-9D0D-E9B2040AF0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2E92B771-9724-4565-9DEE-975E789126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789F3CB3-8711-4794-9C9F-9EEB9CEF76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A4CF3B9A-4803-42F3-8F62-AC30DA6766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9A39A3FF-677C-44BE-91C0-5871D97AB6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45E106FE-DEC3-4E03-A82A-9397679B85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7A459060-D3A4-488A-A1B8-A94B7E3DF4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84B96928-3D43-4D05-B041-C70226276D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89C86CA5-8048-43D9-AB4C-AB8AB31752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45ABDB92-072B-4A67-ADF0-FB42417123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89E81AE3-7C72-4C14-B932-5F39BE0EC2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8D699902-04F8-4C27-A0C3-37E9B3A72C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DF2493ED-2F2A-4908-927D-2B2E8AB6879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C9BADF93-C890-4512-A37A-1666A5D93A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524FD4CE-8576-4E06-98A6-9AECFA20A9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3BC40C16-1DB8-4C30-9412-821E6D50A9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FC551AAD-A337-4A5C-B2D6-A91E163AC2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113E8AA5-83C7-4F62-A49B-9537B7F5E3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B698867D-C2A6-4C94-85E3-FA35D649B7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1848CEDE-38A4-4D5C-8647-81ED0AA9CF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F0FD90B4-D0F1-4165-AA73-D343038889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A96144E8-353A-4545-A607-72FE7130DE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40EE784E-450E-4AE8-BA54-9200907643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2206FE7C-DE5A-4ABB-BC7B-7C0A711918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FB38F4E7-9F60-47EA-B282-3D38E16699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379DB6F8-2C27-43DB-AF49-AC460FEB95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6C3D9F5D-C439-46BB-A88A-DE18631B37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B49DE688-EC62-4FE0-B517-8381CD62C1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D574019A-D0E1-4684-9529-434AB0B66A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C400DE5B-F271-405B-8E45-BA2856F6E7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D7A0E203-DF58-43E5-8434-777EEC9BFF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1E9A83C9-3DA4-41EA-BFCC-E2696D7B22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33D029E8-24F9-47A5-887E-CB73CDDF7E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D6A3F35F-4317-423B-ACD4-A3DB9008EB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23F51643-046A-4F74-A295-31EBDE73BF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DDB0DEFD-AB7B-4A0F-976C-F1969645CE2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1846E679-0A20-4F48-A06B-560BA4FBAC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AF1EE63E-E201-4BFA-82DD-E99ED897B2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FC092846-5D64-44F7-ABAF-4D8BD62DC9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26F67072-4AC2-48AF-B254-6E2AD23DC0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A9A16289-FE6A-4220-BD3C-EA0076629E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4A9A534A-7773-430A-B8F4-1AD39E5EA2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2CEAC54E-496B-4056-80A8-2D1D6EEAAC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83D66E97-2E59-47A7-899D-82DFBBF755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A7869BE0-19D4-4886-AF85-B830013303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0C734F75-E150-4A90-BDCC-EB59CFE08E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7D067737-0865-431B-BFD9-726A32E7CE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DD02281E-D5ED-4415-8EE5-6F0A69EC78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E061CED8-427E-494E-9794-8E54B8E065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E4DFB250-9448-4D39-802F-D7F16D238F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A56C7389-7FC7-47B8-A581-E5E94233E8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71F365C3-0D30-48E4-B401-1756C0EB60F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F93B5119-A57A-4303-8B2D-90804A2353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C0899BB9-F8E5-43D2-9383-6B5BF4E9B4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CCDD313F-2468-4FA5-953E-AD248384E1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761CDD82-B8D1-4192-9C03-EDF36905C9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AB72C593-1CDF-4284-85BA-2653D93F25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9A4434BC-3F47-469F-AD21-75DA43CF31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4DA6DC3A-66EC-4B72-93B1-A69DBC6C9C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71A7FFA3-3D8F-41BC-A3FA-7C48145D98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EA088D22-7436-4C39-905D-03EEB08A1E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11BA7080-A754-4409-AED9-BA6A49EF87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D1D1C905-10E5-414D-8ADC-BE2054DE64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88D95BB6-38F8-413D-B818-74B12716DC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973BA53B-5D22-42E0-9E12-F81CB877D1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5E7567B8-CD38-424A-84FF-CD7A420B8C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5CFD4479-7AD6-4A27-98BB-4BB9E31F07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C572DAE1-B6EC-4B5B-9109-78FE0BE415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5DD16E95-5268-48F6-9CDD-7FFEA460C4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63BB5884-7E3F-4527-99F6-0377786BA7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32518211-D70F-4F0B-861C-2A5A6E031F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F275EAE1-A0D4-4944-B69F-1FD584F742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D12E923B-4A66-4C10-AEB5-8E9A83908F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7E478B8D-73D0-45AE-A7AD-5ED17EB3F9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9D9627A0-FBD3-4585-876F-AA35687AB0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8BA6D07C-E6EB-4B9D-A172-0322E72E09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0815C8DF-086D-4114-9EC4-E706666D2D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06071702-DCD1-47E1-91F3-093E08C654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7C3E4D05-D72D-4084-ACE4-6F8D2FA64B5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2E372FB3-B6DB-400D-866F-93EFB8340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7EBBC845-2DE7-4D32-9789-6773307D7A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D7571925-D071-4D94-9A37-7B2DFC2625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46155D16-E43D-4D62-95DF-B881488491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D03994DD-EE11-4736-8D1F-C213F50FF4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D86F5A80-FB15-44EC-830B-460AB02E3D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A3ADC40D-DA43-4A69-8EF5-A675578537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AFD51087-2343-4453-A50B-2F23192E3B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4ED81090-FD3E-4FC5-BA4C-0345A36072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1249F54A-29CE-4C06-BB6B-8CC0E85A63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B924F15C-742C-4E90-99D1-B7ED77858D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5CF6E595-60EF-496E-9350-1B3D0604592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4366F176-870C-4C2F-832F-2EE12E600D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9930BDD3-779D-4971-A986-EA3E813EBD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00F8ED1F-041B-42DC-B13A-628ED8A94C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94734BA0-911C-457A-880A-709836286A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DC5D77C7-D434-4AEE-9D40-664DCBA129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EC4FDD9A-8299-48BD-B589-590A1CC045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BE338AEB-2CD0-4FD7-9B6A-613E825FBD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1F4BD2E9-C7CD-4060-8292-FBF4A253B1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09AA6D56-9A0F-44FD-B5CD-F4E070F96F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12DEEFA7-CFA5-4EB1-BCF7-90208D8545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E15DA722-B905-48C3-B150-B89855D7655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98E4D61C-593B-4FB2-849B-6AD235F8AD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CDAAF159-2851-419C-A6E6-E302406FCF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FBFC0E2A-B233-481D-9961-F2C81071C9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D5E6AEBF-5541-44FF-B586-E29F5CA60A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956764AB-EE4D-4C52-B600-DA648E18FA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F53FAD9B-E1FD-4A27-BE34-2CD1131B4B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8A89C5AE-60C8-43F6-A9F3-6CD8D21850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239E6E40-2B0F-472B-9DC5-195697C5E1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1887E0AD-2C63-41A1-9804-E9FFCE33F4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AD221D4F-8E32-430D-BAF6-F78CDFAAE8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2DFAC685-D481-46B6-98E0-15F42BB54E9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5B542318-6717-4BD6-AB91-246B2777C5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74CA44DA-566B-47AC-B61B-8AED2859037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5C8CF9B1-0CD7-4583-8B86-0B22CF3A72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2F6D5D92-42AE-4786-BC8B-2CA7D567AC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94EE5EC1-B81D-4F39-BCCC-CC47797DD5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9299F067-7462-4922-A631-0B3E2DE5D7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75DA12A1-87A7-4EDA-A79E-6B94899EB5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C9FFA3B5-9894-4825-9D38-0CC189B094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E50D95B7-4DFB-4A62-8A36-D09EA548D7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E3AF24F5-A52E-469F-8FB3-B77C361B086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39F13ED4-CC88-4AB2-BCBD-9DA155DF35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85A69ECB-9EEB-43EB-9257-EAB475B331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3AA3A8E8-D444-4FBD-A922-8E41750288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C10B25CA-BA92-4997-8A0D-AB50030D44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228EC667-8446-426B-9DCE-F98A6B23E9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A8CF0AA5-9EC0-49F9-8E9D-51E88FABA4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CF4F6B16-E6AD-43A7-A385-69022486F3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EE1A9712-BC55-4D28-8F77-87CFBD3950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C1704B4C-0F60-45F6-A1F0-D2899146FD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06B8B54E-CCF4-4AB1-8022-0C86603943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16E31E5D-C128-4D7F-B130-0A19122FAE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2D2EE119-23E0-4000-AAF2-61087B3B66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2BF89EEE-3EF3-4825-8762-5B9613A2C3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8FF6BE46-E3D0-4D02-82B2-22637212B2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3F7273E6-B7DB-4979-A612-42A4EF4451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96D45BD2-6D92-42A8-9B03-F4AF6E7E41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FD96FB87-470D-48D2-A57F-D13C208286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0FCBE834-E296-4CE6-8304-5CCD97CD26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F0673EE3-2BA1-4E49-964D-D68124373B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5EE8B95C-A735-492C-B3E9-F80C85F5BF0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118B63C2-266C-4027-8C23-393E53C99C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B1E66966-7C47-4F08-ACD5-50924E86E3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00577344-6DFE-4E84-91DA-1EBEE84F38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75BE07D1-05F3-4555-B992-8E292A579C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1020EC5C-08A1-4C75-800F-F94CE8AF9A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A759AC29-320F-494E-BDE4-2BC3E004A1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F92EEE28-4405-4E8D-A4F7-184DB754AB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B02DB8AA-F97B-4746-B388-C4B415091F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B9D00949-C9EE-48C6-AEEA-5B8D84CE12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D4D8F976-97AD-4C6B-9B21-02A12C1508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93281181-12D5-401E-AEFA-1D7A4E572B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1D33F286-686D-4E5B-A401-35AB64E4AD3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F774D6E3-0C0B-45D3-8842-C76A7BB69F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81C85A26-6774-450C-AE1D-285B1F5DF7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10ED3A86-7B1C-44B7-B6FD-5C6C202611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681BE412-B9A3-4FD8-8A5C-023E745BCB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36D1EC61-8F9F-4456-9431-E73DA6DB53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527C75D3-DB1F-4DC3-921B-63DCBF3D9A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9DA36C3A-98D1-4EBE-BF3B-B65B4C69DC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D5313ACF-B206-4022-9F5D-FDEFA9D9E4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389231E1-886B-43C6-BFC3-CFDE0A5805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0D762D96-F4A2-4827-9897-4CDEEE39678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6810BA70-6195-453D-AD74-710D7682CB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0BB24D1D-2319-46DB-9553-F89B6AC1FB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B6087541-5795-4CDF-8084-E12C4712BB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1B1F0791-3B89-40AC-9067-31D87ECA66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B5E6FDAE-5A33-4F06-99D3-1FCD8A9DFD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A6134B64-2BB4-4BE7-9690-A4C7C9257EB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304EA1F1-841F-419B-9790-D174745E41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7823112B-80CA-43D8-9CC5-62873BEADA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4C8E8DF9-32A5-45B2-9F20-4A457256B8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3450C15C-2E46-4604-86A2-AFCA31C7F4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15000F57-B3B7-43C3-9535-2674BD6CD6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BBABCBDC-382B-4822-BA57-C606AE92FD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3395FA2D-86D1-42B8-ABA2-AE2C17DC90C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53BE982C-E7F5-4D62-85B9-D296B8C2BD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597ABDC1-9494-4206-8767-7CFAB319E8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F3410DB2-0299-46A6-9CF2-1C4058574D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2F523F30-4EE9-4FD6-97E7-B6F375DCC2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09D08478-4DD9-4B45-88D3-15EE9E26EC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6412B13E-737C-413B-9C01-B59063DBF2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A4A9ABEA-498A-46F5-A9C4-E415A07398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362F1CED-EAB5-4CCA-B625-B0B0755888C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3ED37817-B7EB-401B-9619-5CDEC68796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23EA3189-E451-41A1-9997-0DDAD3002B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1839B582-3574-4D7D-AEAE-41C3464A3D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BDF964F9-D7DC-4037-9213-E4E594CBB7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D777599B-635E-444E-9241-5DE9FCDED7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0278EC38-0B8F-46AE-8C8B-291B9F4F0A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95E2EF14-CA1D-4113-9656-52299A33D6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3A1049BC-94E0-4496-AA33-A697A38FAA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54AD249E-4A08-4746-AB65-DA2C4402FF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F24EF1BE-FADA-46FD-BB62-3062774F96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BF73D55B-F922-48BB-8E21-07804C2F7F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E91690BA-752B-4897-9E3D-D862418DFE5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4ED322A6-3DC8-465C-B53D-07CFFA2868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4CFBC3EC-7155-46FD-880A-838FDD8B3B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AF0EDAC0-512C-4F12-98EC-4DB9BCE2F4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EE500740-1698-4B29-940B-44E20E1E4C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A525E11F-99E2-4243-AE0B-C6D2C56331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AAB9EBCF-31D4-4B8C-A6DB-C5A8D694C7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9F3493B2-1495-4CDE-96D2-B23039A185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95DB1D90-4410-47F0-BCEE-20E9CA7952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E7C87274-BA01-4194-AA6E-F1155E83F8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6FAAA931-A5A8-4B3C-8F4E-CA18924891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5FAAD84C-8AD7-4BE8-B55A-8A37410D93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4E9AE276-98BE-49C7-A8A4-6D8B5CDD92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C3153D10-1268-42E2-BBCE-AA0EA03EB1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03782A5C-FFB7-4F46-867C-94442BF9257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AACACB5F-B3D1-4752-B67D-E26343F2E6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A52EFC86-2745-4792-90AF-28A7E3FA2B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FE399078-63D9-49A9-A6DA-E19E8C47AF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A1D0A475-19FE-4C21-B176-8729B58868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DE75E844-99D5-4D5C-8884-DB3E471007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6E70CA82-DC77-429C-8083-4722A82DE7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B3B931AE-4C99-4E02-BA57-6074D3A672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E688885D-BEAD-47F9-8F09-23AF66B853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41CFA332-B1EC-44FD-9173-02587AC69D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FEE80AD0-B626-4EFF-9BB0-A0387C5864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FA20BF5A-7A95-4DF3-B743-C88E1EA727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A05A05D2-57AC-4F61-8DD3-BE499A0BB75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694A5AFC-F292-4AA5-93C1-45AA901EA1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6CB2BAF3-845A-4C01-91AB-44A712AD20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86B16D2F-B882-4FAD-8C56-EEB36E9B08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800B1ADC-AA25-4003-AFD7-08AE5E5927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3AB779AA-A0D9-418C-9475-A123331B72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F33C6667-AF77-4B15-9729-5E3342B6A2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059EEDA7-7D73-4945-B1E6-B1014BB0B7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BAB12E29-04E8-4403-9A96-A89445D6A4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A53F0900-9A51-42E0-8C2B-5E07DBEBCD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45DC3C1E-8D10-483E-AC95-F1ED504782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B87178B4-98C4-43C8-84B0-06B56277DD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D34BC214-FE60-4D3C-A607-23754187BE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C9AC50A2-BDE4-4502-B6A9-C6433122C7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E30C4FD7-0700-4635-872D-0F0B3644C0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5E9D5107-E46E-46B7-BFB7-93DD5449F8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3CD721E3-B064-4A3D-BA4C-FB935039D6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549668FA-4B20-4C9A-880A-AAA208920A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0D266D1F-0615-42DD-9AF8-D7C0DEE36B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1AE70922-3DA0-4D59-8B4D-96989A34FF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0F2D2D79-1F5F-497C-8FF8-086D899CEF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125273BA-62FF-4669-96E8-3CB9772095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46120A47-EA09-478D-9642-66450CCA26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B1F35D76-3654-4DD1-B22F-86D80F3AC8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F4644D09-64B5-47D4-B427-BBC1A38ADB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011162F6-914D-4534-BA96-C3F8E2DE84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8A752956-30C3-4B9A-9C8A-388B20F411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C1080426-BC46-4C98-8453-E822F24396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295424CA-1F9A-4EE1-A5D0-5620E4C9A9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13F73D85-9D16-442C-885D-533EFB1FEB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5142FBE1-E887-4169-92D1-CBF701C3434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A27E7EC0-2DF2-4456-B182-20A7FDE74B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6F225802-6E34-4590-B20D-4A702728A9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C5FC510F-723A-4C33-9F15-21668C4010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F31BE1FB-67EB-4CFA-8785-FC283C9C2D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A5521E2E-814E-40B8-85B5-6A293F20DC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66DF61EC-A199-4645-8887-D559BED2F3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4061BD62-49B4-4EFF-B044-D97C62EADC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A9B73D24-185B-4496-9F2A-0A2C1F7340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789DF156-FBEC-4CAC-B818-B496CD8381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640EF2FE-5090-43FB-997E-D9A1C05215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425DC60B-A5A7-44B9-AE43-A25359B292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CCDD33F3-6477-4EBB-A8A7-C7AFA594D7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99EA72DF-A1AD-434B-BE2F-03A2EBD783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63464AFF-D36E-4EBB-A7F4-90FCC86BA4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51CDE8E7-3CA5-4513-9DBA-8ACBBEB284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8A227894-FA1F-43B8-B304-C0FFDABFC0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3389B0D0-07CB-47D8-B29F-8BA5963776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3D9D0870-04DC-4DB8-8E84-FA09338C27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ECBDC17B-2A97-4F1B-9111-4D6117A10F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CFFD3C12-FF0F-4CE5-B9C5-A69016E857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C74C6026-B18D-4EC1-97E5-55BB7263B9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2D8D8B14-6050-4F6E-9990-2B35138A55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99AFE818-4BC6-4683-B459-CD43EEEBF2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2C7D0E54-14BF-474B-9974-5EEC2DD151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6A3528C9-93D8-4FFC-8501-D4EF25472D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1EA7DF88-512C-4C19-93DB-DAEE621EBC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5B1D6870-696D-42CE-9A76-F1BCB2F3B3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4F3FE834-2B9F-4EFA-A876-70C121103A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2D1852F2-6340-4321-8A19-B1073523FB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EF4E9DF2-9881-438E-85DB-5EF07A9940B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305CAA5C-D488-4A24-AB3F-0BC86509C1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70F16B04-E721-431B-8E24-E00F63315C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BE8995AE-5012-4604-9A7D-237841E91D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088BE617-A475-4BCA-8E06-9440B5E613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DF230F2C-82FC-49FE-9A77-6CD37F645C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85F59EBA-8BDD-4C9C-963B-68D42F2EC1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BD6A3084-BB35-48B2-B532-546B29C851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0B39363B-52B4-4521-A1EF-5CE80580EE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466BF323-D1DF-43AC-8D36-C0166AA4F21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D545642A-FD89-4755-A9B2-36CAF4BCDC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96CC0A92-66EE-40E5-AFCE-7A049202D5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417751AC-473A-48F3-9427-D4590B261A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11BC6D4E-910C-4957-92CC-95548B4F84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6081345B-35B1-4BD3-8003-DDDF08E6E0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0E95DE0F-73D8-44DE-BEBF-1708AA6324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2FA22FAB-545C-45ED-BA1F-1BFC41758B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03B08346-3A6E-415C-8884-04D5C155BF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7CDAB731-BAA6-48AB-BA55-6477DCED5A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397D2929-31CC-4539-A8D2-6A345DAEE8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FFBEF305-56C3-4114-A0DF-EC7C5DFD3A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FBE547F9-B01D-4CAA-963C-18CBE5AC24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FBA0F9C9-CD52-4DB4-8136-2BAF7FCD99F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17CC7A97-8571-4B05-B28F-C66114C991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DC95F00A-9437-4E5E-BF79-123F1637A4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7335290C-F996-48D2-B1FA-1B191B171B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B39984FB-A2B2-4D7D-AD44-364070A234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0D13262D-DC14-40F3-81AA-36BE46BD3A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B617FDD3-4C82-450A-9756-E910BB070E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739AE4BC-B669-4E44-8488-5C72AC4404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15726E26-5D77-4E84-A4D6-7BE806CD95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01D691FC-534C-4FA6-9C52-94DDD5D12F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454457D5-9EC5-46FE-AFFD-88780E82B9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B3A34E6F-42A5-4878-827B-8487149FAC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D07BD48E-D44D-42A9-A157-00DA3313FE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FEE01E49-9611-4138-8385-047A7B35CF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5461B7B5-E51E-46CF-8753-0992B857FF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C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C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C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</author>
    <author>JAVIER</author>
  </authors>
  <commentList>
    <comment ref="G1" authorId="0" shapeId="0" xr:uid="{00000000-0006-0000-0D00-000001000000}">
      <text>
        <r>
          <rPr>
            <b/>
            <sz val="8"/>
            <color indexed="18"/>
            <rFont val="Arial"/>
            <family val="2"/>
          </rPr>
          <t xml:space="preserve">  IMPRESIONES MAYORES A UNA PÁGINA
Seleccionar el área de impresión desde aquí hasta donde termina la  información capturada (área blanca)</t>
        </r>
      </text>
    </comment>
    <comment ref="C14" authorId="0" shapeId="0" xr:uid="{00000000-0006-0000-0D00-000003000000}">
      <text>
        <r>
          <rPr>
            <b/>
            <sz val="10"/>
            <color indexed="81"/>
            <rFont val="Tahoma"/>
            <family val="2"/>
          </rPr>
          <t>Celdas de captura</t>
        </r>
      </text>
    </comment>
    <comment ref="M14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Para imprimir seleccionar:
  =&gt; No vacías
Si va a capturar información seleccionar:
  =&gt; Todas</t>
        </r>
      </text>
    </comment>
    <comment ref="O14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Capturar importe Base exento</t>
        </r>
      </text>
    </comment>
    <comment ref="H15" authorId="1" shapeId="0" xr:uid="{67229C1E-04B6-48FF-A876-EFF84407BC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" authorId="1" shapeId="0" xr:uid="{A208A2CC-558D-47A9-A5C6-FEDE9AE84B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" authorId="1" shapeId="0" xr:uid="{29DC31AF-74F8-439B-9ABB-E2E6F41F9DF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" authorId="1" shapeId="0" xr:uid="{ED84236B-642E-4890-9373-651E33A40F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" authorId="1" shapeId="0" xr:uid="{B52ABD29-3792-4BB6-89C6-6FC6F01E1A3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" authorId="1" shapeId="0" xr:uid="{FA9C07C7-1A37-4C1B-99ED-CA3E71D1F4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" authorId="1" shapeId="0" xr:uid="{6B763889-2C5C-4BA4-8B13-F6DDC27004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" authorId="1" shapeId="0" xr:uid="{5B1DB86C-145B-47FD-88D7-114B98076E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" authorId="1" shapeId="0" xr:uid="{FBBD85D4-A868-4AB5-B1E9-1391B9B249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" authorId="1" shapeId="0" xr:uid="{074F67F4-3A46-42E9-805A-F4C6086DCE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" authorId="1" shapeId="0" xr:uid="{9103128A-56ED-4992-A0D2-458CF7541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" authorId="1" shapeId="0" xr:uid="{1AAACC5B-D606-4602-A13B-FF98159CFB8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" authorId="1" shapeId="0" xr:uid="{C874828C-F001-4314-984E-29F2076B23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" authorId="1" shapeId="0" xr:uid="{5D69FCF8-39DF-4568-8BF5-C0B47F2B33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" authorId="1" shapeId="0" xr:uid="{290E9F82-2E02-4B27-B57C-3AB23FAED1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" authorId="1" shapeId="0" xr:uid="{54A32FC3-0CD6-4873-B53D-B175B64945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" authorId="1" shapeId="0" xr:uid="{71EE4253-3DDA-4FAB-AB9B-68E0D016DC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" authorId="1" shapeId="0" xr:uid="{A684F615-A636-4DD1-B55B-80DA6122E8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" authorId="1" shapeId="0" xr:uid="{E3D7E469-6795-4714-A6F0-7A8B40420A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" authorId="1" shapeId="0" xr:uid="{455ED367-CD3D-450F-AE6D-A0CF6B90C3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" authorId="1" shapeId="0" xr:uid="{0D581A22-55C9-417F-A68D-2A81D8D8E9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" authorId="1" shapeId="0" xr:uid="{DCB605C6-605A-4037-87F8-645AA5A229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" authorId="1" shapeId="0" xr:uid="{FA48164C-F8BE-45D6-9731-3C2A8D7043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" authorId="1" shapeId="0" xr:uid="{5485FF78-6A87-4921-BD4E-19297CCCB8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" authorId="1" shapeId="0" xr:uid="{FB1986EA-8DA2-4328-B48A-5E53340652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" authorId="1" shapeId="0" xr:uid="{1FFA4E3E-B307-43A6-9998-9F545D74D0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" authorId="1" shapeId="0" xr:uid="{372AB4FE-85DD-4755-85A5-53E71317FE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" authorId="1" shapeId="0" xr:uid="{F34983D9-186A-4228-A911-64F6F1B83C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" authorId="1" shapeId="0" xr:uid="{62A5844F-6D64-4476-803C-2073CA7075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" authorId="1" shapeId="0" xr:uid="{B81EF4FF-D93C-46E4-B7EA-0B37962230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" authorId="1" shapeId="0" xr:uid="{3015CE61-6340-47A0-8DFA-975C2A9E26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" authorId="1" shapeId="0" xr:uid="{8F4F7C7F-2E9A-4FC6-8BBC-25D7CB3661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" authorId="1" shapeId="0" xr:uid="{9A24CA61-1A4F-4F71-A857-C5A613B9090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" authorId="1" shapeId="0" xr:uid="{8DAB6481-96D5-4B74-8711-51D9AB11D9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" authorId="1" shapeId="0" xr:uid="{AB5B9F1C-50F1-43B5-A948-FD3AAB501D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" authorId="1" shapeId="0" xr:uid="{FC0EBAC1-5B71-4581-BB73-CB977FF35D4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" authorId="1" shapeId="0" xr:uid="{72F68BA5-B10B-4327-927A-B1DCF4E76F1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2" authorId="1" shapeId="0" xr:uid="{044370B4-68BC-4C5D-9582-A943254894C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3" authorId="1" shapeId="0" xr:uid="{DC7642AA-DB3C-4BEB-B6E8-07372D54AC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4" authorId="1" shapeId="0" xr:uid="{EA99081E-BA96-45B1-BD22-26C87CFCC3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5" authorId="1" shapeId="0" xr:uid="{0AC3C834-F6D6-443D-B132-C00C3D542A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6" authorId="1" shapeId="0" xr:uid="{9D279F3E-2366-45EA-A7FC-16A0E8CE42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7" authorId="1" shapeId="0" xr:uid="{613651A3-628F-46C3-8560-9125D446EE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8" authorId="1" shapeId="0" xr:uid="{8C398452-B0EE-4976-B135-1BA0C9770F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9" authorId="1" shapeId="0" xr:uid="{8D455890-085D-4AFB-A2C7-F9549D13CE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0" authorId="1" shapeId="0" xr:uid="{5DF8DC39-D402-465F-B613-B14973E2E9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1" authorId="1" shapeId="0" xr:uid="{2CEAB6BB-1E54-4D67-AD4F-A90957C11E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2" authorId="1" shapeId="0" xr:uid="{31891E12-571D-4590-9E4D-5227EF35656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3" authorId="1" shapeId="0" xr:uid="{E2AB31FA-ED6C-472C-9E3C-66A439827A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4" authorId="1" shapeId="0" xr:uid="{93CFBDC9-50F3-4ACA-9BE6-DBF00C7ED2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5" authorId="1" shapeId="0" xr:uid="{5813178D-F4CE-45F3-ABC2-9EA4256AEAB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6" authorId="1" shapeId="0" xr:uid="{DDCC36EB-1FE3-4A82-BE0C-AB21DA0357E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7" authorId="1" shapeId="0" xr:uid="{2C22FF65-7DC0-405A-9B40-307E46652D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8" authorId="1" shapeId="0" xr:uid="{1AC6079D-28F8-4409-80FF-53EA39B218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69" authorId="1" shapeId="0" xr:uid="{668CBA48-D8E6-4D89-BB56-4958BB7560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0" authorId="1" shapeId="0" xr:uid="{FFC9CC13-AA77-4B36-95A6-4D5E1BD879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1" authorId="1" shapeId="0" xr:uid="{6E57A5BD-6346-4B09-B2C2-9E324F70D0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2" authorId="1" shapeId="0" xr:uid="{4AD6038F-8E1A-4BB4-8CD3-AB9F6EE121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3" authorId="1" shapeId="0" xr:uid="{C4B0E39E-2880-4200-BAD3-3B142495DF5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4" authorId="1" shapeId="0" xr:uid="{26315C12-C0EF-43CB-AA69-7B2CF22A79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5" authorId="1" shapeId="0" xr:uid="{02C5E48B-00AC-4380-AD99-F44BA5CB6D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6" authorId="1" shapeId="0" xr:uid="{B1F678C9-E090-473B-B122-6F355ED6104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7" authorId="1" shapeId="0" xr:uid="{74B8D8B2-6E51-490F-B1C1-95990AA9CC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8" authorId="1" shapeId="0" xr:uid="{8C22A1BE-5AED-483A-8730-614A815CBD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79" authorId="1" shapeId="0" xr:uid="{015850DE-543E-4F84-AE4D-268E3D75CA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0" authorId="1" shapeId="0" xr:uid="{5D50DCAE-D082-4678-A336-838E45AF4CE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1" authorId="1" shapeId="0" xr:uid="{BD2E096C-D56E-4437-BCBB-4843E94D0B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2" authorId="1" shapeId="0" xr:uid="{08C22D3E-3917-4464-8F53-4780729907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3" authorId="1" shapeId="0" xr:uid="{04E08D35-7E10-4C79-8F55-8A8917E5CD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4" authorId="1" shapeId="0" xr:uid="{FE6BAC23-249F-4439-8A17-5D35AB19EB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5" authorId="1" shapeId="0" xr:uid="{CEE5205B-F472-4A18-A6B2-DFD99F9CF2D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6" authorId="1" shapeId="0" xr:uid="{DB376190-530D-492B-9689-2591B3751E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7" authorId="1" shapeId="0" xr:uid="{898231A6-5CC8-49B8-A926-38C593A8DF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8" authorId="1" shapeId="0" xr:uid="{9B8DC82B-B9C7-4221-9894-9D05BC564E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89" authorId="1" shapeId="0" xr:uid="{1E615D43-2881-4DB4-8DFA-72CD8B8D406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0" authorId="1" shapeId="0" xr:uid="{6D06B055-EE76-4754-8319-2AA2801A0D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1" authorId="1" shapeId="0" xr:uid="{C092B8D7-3069-4FDC-B7A1-62F9277D71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2" authorId="1" shapeId="0" xr:uid="{49ECF055-CE6C-46EB-B94F-D20A4628DF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3" authorId="1" shapeId="0" xr:uid="{F85864BC-B2F2-4F23-BA8B-E41F71C00B7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4" authorId="1" shapeId="0" xr:uid="{F820EA08-439A-4C2E-8A51-485F20E64C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5" authorId="1" shapeId="0" xr:uid="{356F6384-E5F9-4BDD-9623-00E08203742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6" authorId="1" shapeId="0" xr:uid="{96D3AE88-84C0-45D5-BA7A-30B2C58349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7" authorId="1" shapeId="0" xr:uid="{D285B757-C73E-465F-9B12-B53613E1A1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8" authorId="1" shapeId="0" xr:uid="{9537BEA2-DDC4-4D98-9F0A-D118EB0C17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99" authorId="1" shapeId="0" xr:uid="{A17D88D8-5704-4BED-B200-164C3F1814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0" authorId="1" shapeId="0" xr:uid="{343496E5-1B21-4EC1-BAD3-7C114DB1B1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1" authorId="1" shapeId="0" xr:uid="{6C7DE5F8-DB53-4D0A-B34F-608555996C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2" authorId="1" shapeId="0" xr:uid="{363FDD4A-5A74-4A35-8FEE-88A3D103D2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3" authorId="1" shapeId="0" xr:uid="{A0804E53-963F-4503-B997-B9A97BA782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4" authorId="1" shapeId="0" xr:uid="{8299CC3B-6864-455D-A711-F51C832AE6F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5" authorId="1" shapeId="0" xr:uid="{68DD2690-CE6C-4B7C-9FC3-D5FEC42528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6" authorId="1" shapeId="0" xr:uid="{870C748B-78E1-418E-93C7-55AD1860CF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7" authorId="1" shapeId="0" xr:uid="{C67971D8-EC4D-429E-87AD-0FABC0F810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8" authorId="1" shapeId="0" xr:uid="{98ECA2C1-DACD-420B-B83E-5605B99055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09" authorId="1" shapeId="0" xr:uid="{4B48E282-FCED-49A4-95FC-F986983B10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0" authorId="1" shapeId="0" xr:uid="{DAE145BB-CB38-4E32-8E63-64CD09B106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1" authorId="1" shapeId="0" xr:uid="{129C66FE-051D-499F-BE8E-EFC4AE200D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2" authorId="1" shapeId="0" xr:uid="{3B0DA1E5-8828-4D76-B882-40A9351E8B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3" authorId="1" shapeId="0" xr:uid="{30C72E63-BDC9-4479-8E3A-A30E55E52A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4" authorId="1" shapeId="0" xr:uid="{FD915687-AD99-4FE2-9BC7-6D1913B437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5" authorId="1" shapeId="0" xr:uid="{579DC188-82E7-4C98-8431-F8F5CD3862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6" authorId="1" shapeId="0" xr:uid="{0B5270A2-F608-47E6-AED9-E6E360AA76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7" authorId="1" shapeId="0" xr:uid="{83A0709B-3E6D-46E7-A704-9D3E3601423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8" authorId="1" shapeId="0" xr:uid="{CC67494B-3953-4B8C-97AC-226BA50B14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19" authorId="1" shapeId="0" xr:uid="{91338876-1047-48B9-90F1-E7F43554D0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0" authorId="1" shapeId="0" xr:uid="{8C20D10B-224C-4D61-9160-38BAAE54D4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1" authorId="1" shapeId="0" xr:uid="{5D442C40-5885-4F6C-9DF8-6B8E82AE42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2" authorId="1" shapeId="0" xr:uid="{F6677481-7826-482A-B222-FAF8FD8114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3" authorId="1" shapeId="0" xr:uid="{4C2742E4-E31D-44BC-BE97-94716E20EC5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4" authorId="1" shapeId="0" xr:uid="{DDDA7268-6350-494C-A7CB-44752289E4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5" authorId="1" shapeId="0" xr:uid="{28F963FD-422C-4257-9FA7-86AD849BFE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6" authorId="1" shapeId="0" xr:uid="{C7A9C867-5502-4527-BDA8-02909F3B35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7" authorId="1" shapeId="0" xr:uid="{897B09C1-F129-4F4B-90A2-12CBC2FEEB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8" authorId="1" shapeId="0" xr:uid="{95C86975-C66F-45A4-B38A-C1B82DCEC0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29" authorId="1" shapeId="0" xr:uid="{178563B7-DCC5-4F68-A0C4-49925BBDE3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0" authorId="1" shapeId="0" xr:uid="{EC2B7991-0659-4B08-B0D6-0B907DD332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1" authorId="1" shapeId="0" xr:uid="{19B7B6E7-C1B6-4374-BF59-85E83CD237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2" authorId="1" shapeId="0" xr:uid="{943AA70A-00DE-42CE-9178-2EA1596FE9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3" authorId="1" shapeId="0" xr:uid="{902D5C75-7864-4B3B-8F1E-88B738F5AF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4" authorId="1" shapeId="0" xr:uid="{5383CD69-5F41-4634-B00F-C52F31BC28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5" authorId="1" shapeId="0" xr:uid="{3B438602-3356-442E-B189-42DCBB216F4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6" authorId="1" shapeId="0" xr:uid="{F6430158-B568-4063-9B94-6509728D4E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7" authorId="1" shapeId="0" xr:uid="{5267DCC1-5052-4BED-87F0-069B263D2C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8" authorId="1" shapeId="0" xr:uid="{7C778419-FBC2-4034-BB48-D500DCC9D99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39" authorId="1" shapeId="0" xr:uid="{E675E920-7CBE-4CF1-A79E-03B5044C9C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0" authorId="1" shapeId="0" xr:uid="{E69441D2-0D8A-4056-B47E-74914918388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1" authorId="1" shapeId="0" xr:uid="{0D7520FA-B029-4625-94DA-4602E1288B9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2" authorId="1" shapeId="0" xr:uid="{20E681D7-AC09-460B-813E-C162B98EAF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3" authorId="1" shapeId="0" xr:uid="{EC91D93D-5584-4BE1-ACAD-EB1239D13BA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4" authorId="1" shapeId="0" xr:uid="{D2C5BA67-2681-40AA-829B-33E4F6C36C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5" authorId="1" shapeId="0" xr:uid="{D93DEE23-1EFA-4D8F-A862-67A057BD59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6" authorId="1" shapeId="0" xr:uid="{CD24FF89-91A4-47B9-A079-AEE90801B7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7" authorId="1" shapeId="0" xr:uid="{A3EEC8F6-E445-431B-8157-51C28E746A5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8" authorId="1" shapeId="0" xr:uid="{AE36D347-998D-4008-81A8-DA48D28AED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49" authorId="1" shapeId="0" xr:uid="{F305151C-39C7-4812-BEA1-0EC83756D87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0" authorId="1" shapeId="0" xr:uid="{DAD66EAD-4425-468F-A8E0-34D6DDD2AE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1" authorId="1" shapeId="0" xr:uid="{1B2CF6B8-966E-46FE-9848-BBB79DF841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2" authorId="1" shapeId="0" xr:uid="{02E694A8-5785-4C51-8BAD-92D9ED33E4F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3" authorId="1" shapeId="0" xr:uid="{DC402DF0-FDDF-4DF6-A048-92B3563837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4" authorId="1" shapeId="0" xr:uid="{A17ABC38-B8DE-4EA5-94F7-F1DA495DE6E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5" authorId="1" shapeId="0" xr:uid="{3C90C634-BDFB-4641-AF7C-B62B14BF84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6" authorId="1" shapeId="0" xr:uid="{852B521E-B89D-411D-81D4-E2494BCDE1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7" authorId="1" shapeId="0" xr:uid="{78BBB783-4A6D-4EC3-A781-FF43A4B70B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8" authorId="1" shapeId="0" xr:uid="{DA451759-9D9D-42FA-9592-C19872E2D4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59" authorId="1" shapeId="0" xr:uid="{251E1B91-6162-4A62-8CB7-FAC9DBF928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0" authorId="1" shapeId="0" xr:uid="{A4CCE012-4676-4209-9FC5-F3DD6E29CC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1" authorId="1" shapeId="0" xr:uid="{0384EBE0-C0C4-4E59-9DE1-45AAF8508D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2" authorId="1" shapeId="0" xr:uid="{F6DF7656-FC1C-4E30-9C79-7314BEEC6A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3" authorId="1" shapeId="0" xr:uid="{FFBE82A6-6932-4935-B7B5-67829953ABD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4" authorId="1" shapeId="0" xr:uid="{671ACA5D-42C4-43F3-807A-49CF9B6CE8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5" authorId="1" shapeId="0" xr:uid="{2C377D67-AF38-44D1-8AC2-53A70140E7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6" authorId="1" shapeId="0" xr:uid="{3FC66DEF-2325-48A4-8528-0023C779B9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7" authorId="1" shapeId="0" xr:uid="{8D6F4F05-7C9A-46CF-8392-5076EB889FB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8" authorId="1" shapeId="0" xr:uid="{0FB9B794-E1FC-4354-B8CA-8295E10E51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69" authorId="1" shapeId="0" xr:uid="{7288C1D9-D251-4834-959F-2C79628B10B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0" authorId="1" shapeId="0" xr:uid="{B8D45960-AA8B-4A91-8EAE-981732995E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1" authorId="1" shapeId="0" xr:uid="{CA26A7BD-97AF-4875-841D-8F7227A962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2" authorId="1" shapeId="0" xr:uid="{63E81F64-06D0-4BC3-8050-71E5A1A7E5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3" authorId="1" shapeId="0" xr:uid="{3A20B399-8618-4645-8914-1AF2E941FC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4" authorId="1" shapeId="0" xr:uid="{32D65D6D-80B5-40F5-A11D-5EEA7F5A223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5" authorId="1" shapeId="0" xr:uid="{FCC061F9-0F80-42B8-8A7E-0482CB954E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6" authorId="1" shapeId="0" xr:uid="{EF297316-91F3-444A-876D-1F9B6F5261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7" authorId="1" shapeId="0" xr:uid="{B3EF2D3C-2577-43DD-B989-3D59944B10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8" authorId="1" shapeId="0" xr:uid="{4BDC2D49-02B3-4CF2-AEA9-C19EA9AAA3A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79" authorId="1" shapeId="0" xr:uid="{22496F1D-83BA-47D7-AB37-48B8D851F92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0" authorId="1" shapeId="0" xr:uid="{09D60BDF-64D3-4264-9CBC-22963B5D22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1" authorId="1" shapeId="0" xr:uid="{E4D4835C-979A-45D1-BBBE-D568637145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2" authorId="1" shapeId="0" xr:uid="{D2CEA26F-56D3-4155-BD15-DE6E761CE9E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3" authorId="1" shapeId="0" xr:uid="{0FAF4E11-CA50-4154-8EF7-4C5BA5A9A8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4" authorId="1" shapeId="0" xr:uid="{9F5CB1C6-8790-40BF-9B4B-12791D0808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5" authorId="1" shapeId="0" xr:uid="{042E5C4E-7C61-421B-BA92-A2B12B0B2B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6" authorId="1" shapeId="0" xr:uid="{C5973F9C-76A5-4DBB-B5E1-865B2C51396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7" authorId="1" shapeId="0" xr:uid="{80181F8B-BB75-4DB7-B9E3-8766DB7CEB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8" authorId="1" shapeId="0" xr:uid="{6FA9BAC1-BF24-48E4-B65E-F493C19481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89" authorId="1" shapeId="0" xr:uid="{F23FE62F-464A-46C6-B0AB-6428BBBC78C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0" authorId="1" shapeId="0" xr:uid="{61C0485A-92CA-436E-86E6-0EB57B4872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1" authorId="1" shapeId="0" xr:uid="{E1FC5A27-DF3D-4694-BCF4-616B8610CA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2" authorId="1" shapeId="0" xr:uid="{7846A6E3-2776-44A0-9C67-FAA6D5E9AD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3" authorId="1" shapeId="0" xr:uid="{B0F97220-16D1-4823-851D-6C738274A6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4" authorId="1" shapeId="0" xr:uid="{315B43A3-FD88-446E-AFFA-3D00AC05B26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5" authorId="1" shapeId="0" xr:uid="{F68BCCBF-90F5-402D-88B5-949B409A775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6" authorId="1" shapeId="0" xr:uid="{61278966-9E1E-4AF5-ACF5-A58567FC2F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7" authorId="1" shapeId="0" xr:uid="{1ED295DA-74E5-4927-AE5C-0515EB3D6C7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8" authorId="1" shapeId="0" xr:uid="{BFD93D8A-ADEA-403A-A616-BA65C832A0A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199" authorId="1" shapeId="0" xr:uid="{02E8FEDC-B62A-4A14-9E08-5E854BD7D1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0" authorId="1" shapeId="0" xr:uid="{64ABCDBB-039D-4D8E-9FC5-C88C96724F0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1" authorId="1" shapeId="0" xr:uid="{AC9D38AF-583A-494F-967A-21EFD68D6D2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2" authorId="1" shapeId="0" xr:uid="{8EB8A15A-5D22-4C04-81A0-5007B21DF6F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3" authorId="1" shapeId="0" xr:uid="{39F3117C-58A5-40B7-BB29-5528C4E952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4" authorId="1" shapeId="0" xr:uid="{77F727D7-9D4A-4785-9A8F-EA7BE03F44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5" authorId="1" shapeId="0" xr:uid="{01448D45-30E3-49C2-B77F-9C95C72DA73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6" authorId="1" shapeId="0" xr:uid="{4AC07B60-EBB0-49FA-9D1B-7F18E018F4F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7" authorId="1" shapeId="0" xr:uid="{4B8236A9-BE1D-4714-BB3C-01B4FF57F45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8" authorId="1" shapeId="0" xr:uid="{46E70CC7-FECD-4789-BBDC-987F4CD69F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09" authorId="1" shapeId="0" xr:uid="{3032E9AD-DCC0-4CC2-A91A-DC7E461E0E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0" authorId="1" shapeId="0" xr:uid="{3D18A86F-4383-4EA7-B763-1E190F4CE39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1" authorId="1" shapeId="0" xr:uid="{B7DA2646-ACEB-4C0F-B77D-7C534EADA36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2" authorId="1" shapeId="0" xr:uid="{9704BDD5-7F35-466D-BE6E-6F3BB80D5A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3" authorId="1" shapeId="0" xr:uid="{04FD1D2E-AAAA-4260-85FC-3A4FBCD2D6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4" authorId="1" shapeId="0" xr:uid="{A74393E9-7A87-46C9-B0C8-85CAB065934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5" authorId="1" shapeId="0" xr:uid="{A828909F-0887-4CFC-BD5F-AC52903FB6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6" authorId="1" shapeId="0" xr:uid="{7D045134-3169-4589-91A9-B88940B86E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7" authorId="1" shapeId="0" xr:uid="{F7A872E7-BD74-4B34-B0BF-9448343F6A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8" authorId="1" shapeId="0" xr:uid="{5B3F6051-F453-4FEC-9D67-26141065D8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19" authorId="1" shapeId="0" xr:uid="{7963FCCA-F575-47DC-BAEB-C14FF77150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0" authorId="1" shapeId="0" xr:uid="{F6B37CB0-C89E-47A4-A0DB-8BF2A53227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1" authorId="1" shapeId="0" xr:uid="{7BDE33CE-08D8-4AED-8A2A-2996679358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2" authorId="1" shapeId="0" xr:uid="{59E20198-DCF7-4F1A-A324-E1781C22984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3" authorId="1" shapeId="0" xr:uid="{DD2E2147-733E-40CD-AE68-C449AA08A5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4" authorId="1" shapeId="0" xr:uid="{07F76D8E-F57F-467A-AAF4-7828CDD4E24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5" authorId="1" shapeId="0" xr:uid="{B742270E-C9D9-4EE8-9F28-522A9BE4F4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6" authorId="1" shapeId="0" xr:uid="{AFCEA7DB-365E-436E-A97E-C248FE5890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7" authorId="1" shapeId="0" xr:uid="{94F844EE-40AB-4B39-B934-11971033A4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8" authorId="1" shapeId="0" xr:uid="{7A0E027F-8CCF-4595-B1F5-7067418320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29" authorId="1" shapeId="0" xr:uid="{35ED130D-2C35-4182-955D-D95E563DFA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0" authorId="1" shapeId="0" xr:uid="{308A38C9-0332-4859-B111-B2AD43991C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1" authorId="1" shapeId="0" xr:uid="{9371D95E-1FEF-4122-8B3C-F032B6CFA9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2" authorId="1" shapeId="0" xr:uid="{7D026FB4-AFAD-4BFB-B28E-B503FA3935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3" authorId="1" shapeId="0" xr:uid="{0BC96C79-DF6D-4F24-8B90-61B617B4B3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4" authorId="1" shapeId="0" xr:uid="{0E844176-A1C8-49B6-9409-989DCA532F6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5" authorId="1" shapeId="0" xr:uid="{5BE2B1D1-6AC9-4A3C-95D0-F065578CC59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6" authorId="1" shapeId="0" xr:uid="{626C554F-D733-4A90-8DE9-C99C0EBDB0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7" authorId="1" shapeId="0" xr:uid="{5E6E7250-A643-49EE-9CAC-2C73E464E2A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8" authorId="1" shapeId="0" xr:uid="{024C0E2D-5DCE-4632-AA70-85EE13B17E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39" authorId="1" shapeId="0" xr:uid="{7627D39F-4514-4BAF-A35A-5E13D55089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0" authorId="1" shapeId="0" xr:uid="{0166A88F-9F1D-40F8-8A9A-EA8A8E4E2B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1" authorId="1" shapeId="0" xr:uid="{56FA3A0C-18DF-47FE-9E2A-CEE157DD96E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2" authorId="1" shapeId="0" xr:uid="{8F220455-E3DF-44FE-A11E-381FB4D385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3" authorId="1" shapeId="0" xr:uid="{633A3936-5D5F-45F1-A161-F9708CC9DF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4" authorId="1" shapeId="0" xr:uid="{EB72AE87-098E-45F6-825F-355B57A34C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5" authorId="1" shapeId="0" xr:uid="{28FA18A7-686B-4F69-B0BC-EF52AD306C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6" authorId="1" shapeId="0" xr:uid="{71548EF8-8FE7-4303-86E5-76A92481C1C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7" authorId="1" shapeId="0" xr:uid="{651E93E0-4516-4D72-8960-A7664B037A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8" authorId="1" shapeId="0" xr:uid="{02B85BFC-57FC-4C0C-8D3C-2A598B0D33B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49" authorId="1" shapeId="0" xr:uid="{6BB4A94D-58A7-4F75-B7EB-06E85D4C18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0" authorId="1" shapeId="0" xr:uid="{BC5B3E1D-6CF3-4DE1-BFEA-C66F08F43F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1" authorId="1" shapeId="0" xr:uid="{0D47007D-168E-49CC-B289-0E48713ED6D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2" authorId="1" shapeId="0" xr:uid="{307B8BFD-7046-4122-94C0-46F3159181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3" authorId="1" shapeId="0" xr:uid="{04D0C8CA-85B5-4F67-85A3-1C4D04BE9DC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4" authorId="1" shapeId="0" xr:uid="{F37E53D0-C57D-49C2-9F9A-A3A87E50C2E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5" authorId="1" shapeId="0" xr:uid="{8E7EF286-69A5-42E9-896B-359F6861E22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6" authorId="1" shapeId="0" xr:uid="{C2CB1FBE-3A0E-4FDA-971A-786A9A7117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7" authorId="1" shapeId="0" xr:uid="{12816A78-F259-4A43-8C71-83461A585B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8" authorId="1" shapeId="0" xr:uid="{416674D3-597D-4130-B173-676447F3F25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59" authorId="1" shapeId="0" xr:uid="{92C83F99-24AA-4AF7-A424-20BF50B220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0" authorId="1" shapeId="0" xr:uid="{139B450B-B3A4-4ECE-AC1F-1CB97887F53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1" authorId="1" shapeId="0" xr:uid="{7E7D00C6-FAB3-4EA0-9352-FD6EE5B95A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2" authorId="1" shapeId="0" xr:uid="{B26CAF73-1D35-4BA6-893F-77D7793764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3" authorId="1" shapeId="0" xr:uid="{B97C5AEC-AAA6-4698-9AEC-A6C28769F3D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4" authorId="1" shapeId="0" xr:uid="{02CCD122-28C4-4F5F-AAE5-0C7B02FD08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5" authorId="1" shapeId="0" xr:uid="{ADD0B702-72E0-4394-8D8F-D0CD992CC2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6" authorId="1" shapeId="0" xr:uid="{FF749767-8F9E-4A4E-88DC-30A3434813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7" authorId="1" shapeId="0" xr:uid="{B11A2BD2-E7F3-49D3-BC92-56E7A22927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8" authorId="1" shapeId="0" xr:uid="{CC711657-5D5C-4EFE-BA5C-58E75DF51E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69" authorId="1" shapeId="0" xr:uid="{4C7D534C-288A-4FB0-90F3-B89EBF6A86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0" authorId="1" shapeId="0" xr:uid="{8ED3818A-1641-4E62-A74C-D332D5040BD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1" authorId="1" shapeId="0" xr:uid="{396E1290-3E7A-402C-B2A7-70CF844EAD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2" authorId="1" shapeId="0" xr:uid="{350D0225-EB17-40FC-AFAF-3152F233A0D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3" authorId="1" shapeId="0" xr:uid="{63DCCD96-4169-41CB-B891-81F4B8BD434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4" authorId="1" shapeId="0" xr:uid="{52DCE7DB-68AB-4479-9C8E-0432532835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5" authorId="1" shapeId="0" xr:uid="{C44A7771-5EE8-43C1-A37A-B2EF8BCC4AB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6" authorId="1" shapeId="0" xr:uid="{4DB3852B-72F7-4FC8-8232-AB817AC21A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7" authorId="1" shapeId="0" xr:uid="{1437F920-B455-4992-BB5F-BF0721CD690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8" authorId="1" shapeId="0" xr:uid="{0D41DF85-E865-4D46-A757-3D75C89D50C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79" authorId="1" shapeId="0" xr:uid="{2271B201-4E8C-4F01-BD66-AA88282749A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0" authorId="1" shapeId="0" xr:uid="{DDAEA36A-E559-49BE-AAFF-AAFA34FD4D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1" authorId="1" shapeId="0" xr:uid="{8C0FD113-BDB3-4E48-8486-8E9C8735130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2" authorId="1" shapeId="0" xr:uid="{F3FE5F7A-AD6D-432C-B779-69432BC6E4B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3" authorId="1" shapeId="0" xr:uid="{16C55F92-3BA8-4E79-A720-7DAD7E635E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4" authorId="1" shapeId="0" xr:uid="{9485D365-6EC5-44A1-A83A-4E41BD30ED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5" authorId="1" shapeId="0" xr:uid="{5068559D-95C3-457F-94E4-202CAB2AA4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6" authorId="1" shapeId="0" xr:uid="{BD9C90FE-3AFD-43AA-B26F-8543D6FE6B2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7" authorId="1" shapeId="0" xr:uid="{7EFF5340-C0C2-45F4-93F6-5A464B242AD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8" authorId="1" shapeId="0" xr:uid="{38135610-CB98-4F20-B18E-CEA91CC0D8D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89" authorId="1" shapeId="0" xr:uid="{0B2C58D8-727A-4421-B85A-9172894A4B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0" authorId="1" shapeId="0" xr:uid="{11F55B89-1315-4FA9-8BB2-8350B5CCE9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1" authorId="1" shapeId="0" xr:uid="{0DB27492-25D5-45DC-98ED-ED67469AE95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2" authorId="1" shapeId="0" xr:uid="{9B99A8CF-B59B-45AE-9C81-F1FA055388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3" authorId="1" shapeId="0" xr:uid="{1778BC22-6476-426A-90EC-01F13D09500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4" authorId="1" shapeId="0" xr:uid="{C1AA5B84-5489-4656-93B6-B71926FA82B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5" authorId="1" shapeId="0" xr:uid="{6BB49D1B-FE05-41C4-8EE2-A419DD7327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6" authorId="1" shapeId="0" xr:uid="{7421E14A-3C12-4536-83CE-8096ECFBCD7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7" authorId="1" shapeId="0" xr:uid="{CF78378B-7DC5-4E0C-9DF0-E64A5F3F9A8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8" authorId="1" shapeId="0" xr:uid="{5D02623F-398D-42E9-9F8F-FC0AA5A75D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299" authorId="1" shapeId="0" xr:uid="{6DDABE1B-9794-45E9-B204-9A85AEBF95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0" authorId="1" shapeId="0" xr:uid="{CDE71494-D683-4B58-B6E2-20DE9392AE3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1" authorId="1" shapeId="0" xr:uid="{ED6B3939-7D10-4F81-B215-22853A6220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2" authorId="1" shapeId="0" xr:uid="{4EA7D7C7-A6E7-4308-8329-D5E01437030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3" authorId="1" shapeId="0" xr:uid="{E1E53D83-C1C6-41B0-803A-A6E179FC8B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4" authorId="1" shapeId="0" xr:uid="{56D35FC3-7679-4245-8B9C-D609CC8DAC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5" authorId="1" shapeId="0" xr:uid="{607D4066-B117-49F7-9E2F-5A85B431C89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6" authorId="1" shapeId="0" xr:uid="{1250D0B3-32D3-4076-8E95-738430C4BE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7" authorId="1" shapeId="0" xr:uid="{51347BDA-EF47-4637-ABA5-D347D331330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8" authorId="1" shapeId="0" xr:uid="{8E6AD46A-9050-4938-B422-59D15BAE39E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09" authorId="1" shapeId="0" xr:uid="{E8A0DA3E-1155-476D-BBBD-D7FC6FCE67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0" authorId="1" shapeId="0" xr:uid="{13340D39-67C0-44AA-9991-A37AA0011F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1" authorId="1" shapeId="0" xr:uid="{1872CC00-B289-48DA-AB50-FC342ACA7A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2" authorId="1" shapeId="0" xr:uid="{D9656702-B56E-4F8F-BEFA-37CE0AF446E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3" authorId="1" shapeId="0" xr:uid="{3BF0DAF5-CD67-4818-853E-F1DED339EFD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4" authorId="1" shapeId="0" xr:uid="{A07B3C22-24E5-4B02-B8DE-090340D6C31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5" authorId="1" shapeId="0" xr:uid="{5DEE8733-EABE-4CB5-9F46-E2215BF1C9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6" authorId="1" shapeId="0" xr:uid="{FD1D6F25-E758-4F1F-B6DA-7479B6E3644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7" authorId="1" shapeId="0" xr:uid="{A9D86029-F99C-43F9-A979-42619D87611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8" authorId="1" shapeId="0" xr:uid="{CFA038C7-D519-46D3-B012-A14FC2D0FF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19" authorId="1" shapeId="0" xr:uid="{80EE3C26-5635-4557-B725-6822D147F3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0" authorId="1" shapeId="0" xr:uid="{8D7C7FA6-52AE-4F91-AB21-EB9E0C3A0E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1" authorId="1" shapeId="0" xr:uid="{398C67FC-AD77-4430-84C6-F0436C7D7F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2" authorId="1" shapeId="0" xr:uid="{CCE74D08-DA8E-4BCF-B3B2-B31295F449A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3" authorId="1" shapeId="0" xr:uid="{DC590E32-7AA5-4F0C-9B93-6037E30CB1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4" authorId="1" shapeId="0" xr:uid="{199C608C-1EBF-4C87-82D7-ABF0027DA2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5" authorId="1" shapeId="0" xr:uid="{BBF39457-282E-43CE-A0E8-E0C23E6AD9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6" authorId="1" shapeId="0" xr:uid="{A1EFF54A-9164-4372-AF97-BB1399A932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7" authorId="1" shapeId="0" xr:uid="{7830CF9A-F03E-4377-9762-8D69A0CE3B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8" authorId="1" shapeId="0" xr:uid="{206261B9-76DD-4FF5-83A6-AFE504683E9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29" authorId="1" shapeId="0" xr:uid="{6A11C3C9-1E5E-4E5F-ABCB-76AB0CE578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0" authorId="1" shapeId="0" xr:uid="{E486E585-84E6-4454-8D8B-A8CF6E1867B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1" authorId="1" shapeId="0" xr:uid="{CEB7E170-269F-4C71-8B75-01C99F684CE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2" authorId="1" shapeId="0" xr:uid="{5C2DD330-BFD0-48F5-ABFD-7C23394D7FB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3" authorId="1" shapeId="0" xr:uid="{5741DCF4-3061-4321-975C-D224021D32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4" authorId="1" shapeId="0" xr:uid="{F2D10FBF-2568-4668-868A-9EE6E4A540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5" authorId="1" shapeId="0" xr:uid="{D7CEA30D-A992-47F8-8911-AE08B9ED27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6" authorId="1" shapeId="0" xr:uid="{AE49E767-F142-44FE-BE02-9C6F680B7E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7" authorId="1" shapeId="0" xr:uid="{8505AE53-3499-4F5C-B488-2C59AC6810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8" authorId="1" shapeId="0" xr:uid="{1650B4C9-CF5C-409E-B154-D31E8F58508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39" authorId="1" shapeId="0" xr:uid="{14F9D25C-0441-4488-B498-843A50B5BD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0" authorId="1" shapeId="0" xr:uid="{D27104B5-D906-44AC-96E4-1998FD95968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1" authorId="1" shapeId="0" xr:uid="{7020E68B-0027-4238-925F-0B3315799DA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2" authorId="1" shapeId="0" xr:uid="{D9521752-9483-4F79-AF14-BBA66ECB6B3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3" authorId="1" shapeId="0" xr:uid="{86068422-F676-4345-865B-A16B8E0FA52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4" authorId="1" shapeId="0" xr:uid="{28E518CC-C9D1-451F-89A8-763EBE6315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5" authorId="1" shapeId="0" xr:uid="{90A6AD94-960C-4D66-8B63-C4E238C5E89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6" authorId="1" shapeId="0" xr:uid="{5E6FFA29-700D-4582-92A7-9655CB8EE6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7" authorId="1" shapeId="0" xr:uid="{F504073E-FFE1-4469-9315-ED470DF3243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8" authorId="1" shapeId="0" xr:uid="{871A0EAF-0E3B-4FAE-8F51-7DF3D3581DD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49" authorId="1" shapeId="0" xr:uid="{EDC8A43B-B345-4560-B0A2-703143E24F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0" authorId="1" shapeId="0" xr:uid="{9824188D-EE42-470A-8DC1-B24DCC43F88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1" authorId="1" shapeId="0" xr:uid="{E4D23449-8A03-43A2-AB41-9F3F07B6D4F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2" authorId="1" shapeId="0" xr:uid="{C49BE9FC-72C1-4AA4-9A64-723C3AF30CE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3" authorId="1" shapeId="0" xr:uid="{B78B3F42-F879-404C-904E-7F74B9E5EA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4" authorId="1" shapeId="0" xr:uid="{846A5E92-DFAD-4969-8B89-718A5A4C00D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5" authorId="1" shapeId="0" xr:uid="{987298E9-2D87-44BA-8C0B-4DA85852DD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6" authorId="1" shapeId="0" xr:uid="{FE4ABBCF-AAB2-4F95-90AD-9B15B12714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7" authorId="1" shapeId="0" xr:uid="{EBEA430D-6B69-457A-952F-A5422211DE1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8" authorId="1" shapeId="0" xr:uid="{BED2DEE5-FBB7-4EFC-9134-27D1F26BC5F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59" authorId="1" shapeId="0" xr:uid="{06B5173C-8661-4A93-9397-34620C63426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0" authorId="1" shapeId="0" xr:uid="{91B83EC8-627E-4675-841C-B0ED64ED5D1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1" authorId="1" shapeId="0" xr:uid="{C2D7640F-B5D2-424E-AF8B-72523E5521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2" authorId="1" shapeId="0" xr:uid="{7DB570ED-B44C-4A53-A535-C95367F60BC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3" authorId="1" shapeId="0" xr:uid="{1D6A7843-64FC-4972-AB75-B4291A55C9A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4" authorId="1" shapeId="0" xr:uid="{146BEC69-BDF4-4FE8-A957-5B20A6B02B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5" authorId="1" shapeId="0" xr:uid="{E759EBF8-130A-46B4-9C8C-84E2465161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6" authorId="1" shapeId="0" xr:uid="{CAEAE47D-21DC-4BCB-A141-9841A6DAD04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7" authorId="1" shapeId="0" xr:uid="{53EE2B0B-EB2A-4667-B947-FB9F93FC409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8" authorId="1" shapeId="0" xr:uid="{CDFABB46-C5A4-48B2-B521-5462B1FC77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69" authorId="1" shapeId="0" xr:uid="{83D48807-6041-47CB-9963-535EE0C4DC9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0" authorId="1" shapeId="0" xr:uid="{14DEA6C8-DDA4-4304-A214-075B9223629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1" authorId="1" shapeId="0" xr:uid="{5B2F03DC-773D-4C35-A959-B6498DF8336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2" authorId="1" shapeId="0" xr:uid="{FC4339D7-2808-4854-B89A-F2D9C0AD9B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3" authorId="1" shapeId="0" xr:uid="{29CFA734-7FE1-4A57-9612-861B5B8B8D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4" authorId="1" shapeId="0" xr:uid="{B7856BAC-F3AA-40D9-828E-EEB1D8B6F0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5" authorId="1" shapeId="0" xr:uid="{3802B367-CE4D-4823-B3A8-88E86BD307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6" authorId="1" shapeId="0" xr:uid="{F5959D41-C408-45A1-8E1E-3F7652A82E0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7" authorId="1" shapeId="0" xr:uid="{B495D590-561F-48F0-9F71-EDA3FB20AF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8" authorId="1" shapeId="0" xr:uid="{B4F2C04A-0C9C-4EA5-AEF8-A7A13AA7EF9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79" authorId="1" shapeId="0" xr:uid="{E4F33593-0336-42A1-954B-F4AB893B5F5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0" authorId="1" shapeId="0" xr:uid="{D08BBAC2-6444-43F9-9EBC-B4CFBB35078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1" authorId="1" shapeId="0" xr:uid="{18252F68-8DE2-46E9-A031-E75FB5B4685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2" authorId="1" shapeId="0" xr:uid="{436FCB5A-D0D5-40A4-859A-3BFC3C0C36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3" authorId="1" shapeId="0" xr:uid="{B63AE52E-07CE-4E5C-95A3-5B385885062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4" authorId="1" shapeId="0" xr:uid="{1AEB92BA-5F43-4D49-8FDE-B7D7C490B5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5" authorId="1" shapeId="0" xr:uid="{1E35DF93-CD34-41A3-8373-5B9D2F48552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6" authorId="1" shapeId="0" xr:uid="{4A3FF65E-E304-4A77-9BE3-DDD9D36E081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7" authorId="1" shapeId="0" xr:uid="{9647CBC9-2F9B-4592-9229-18EC407BC88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8" authorId="1" shapeId="0" xr:uid="{0C36242C-4DD5-4C3E-805F-5DC51E6870E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89" authorId="1" shapeId="0" xr:uid="{FD69E231-D187-42A9-BABB-81CB651D43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0" authorId="1" shapeId="0" xr:uid="{B5333B80-381D-4EF9-AAF4-9093A9A87E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1" authorId="1" shapeId="0" xr:uid="{768AFACB-8C7E-4B7F-9F43-264DBB452F0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2" authorId="1" shapeId="0" xr:uid="{6EB15A25-8DC5-4A83-BF0B-80DF722BACD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3" authorId="1" shapeId="0" xr:uid="{1C2D1F93-8BFE-497F-9F54-F470FD3DC2F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4" authorId="1" shapeId="0" xr:uid="{775FC5E4-7913-4EDA-9B0C-43011970448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5" authorId="1" shapeId="0" xr:uid="{433ECD4C-9684-4A5C-8BE0-03B47254A59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6" authorId="1" shapeId="0" xr:uid="{6FBA3E92-26F0-41BF-9BCA-3BC21E705FF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7" authorId="1" shapeId="0" xr:uid="{465F72FD-4C3A-43F4-894F-C624648DC51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8" authorId="1" shapeId="0" xr:uid="{2D936D5F-0B37-43E4-A704-CDAA2B1D990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399" authorId="1" shapeId="0" xr:uid="{1B433F3D-B9B2-4D22-B414-A2784A5AAE7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0" authorId="1" shapeId="0" xr:uid="{959B3133-FAA2-46EF-9633-7A8E512677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1" authorId="1" shapeId="0" xr:uid="{5DD58A4E-EB8D-483D-816B-834FBD0906E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2" authorId="1" shapeId="0" xr:uid="{563896F4-9B5F-48C0-B137-FCCA11319A8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3" authorId="1" shapeId="0" xr:uid="{6C73E8FD-0AF1-457E-A57F-B90E31B7BD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4" authorId="1" shapeId="0" xr:uid="{FC45FD5B-2EB3-40BC-8493-60636BBA827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5" authorId="1" shapeId="0" xr:uid="{E27539D4-20D6-4BCC-BF0C-4640B04AE05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6" authorId="1" shapeId="0" xr:uid="{A5072FF8-726F-4200-B2E7-D86213CC6A5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7" authorId="1" shapeId="0" xr:uid="{E10ED84E-E50C-4745-8BE6-852CEFFB95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8" authorId="1" shapeId="0" xr:uid="{1D51F51F-1681-48A9-8BC7-1BB615458F7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09" authorId="1" shapeId="0" xr:uid="{6D11FDED-B08E-4414-8A36-9FCE9762D7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0" authorId="1" shapeId="0" xr:uid="{AF736A22-CA0F-4C1E-9F91-47E59B11CBA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1" authorId="1" shapeId="0" xr:uid="{E5868B88-CF95-4454-B73C-F23ACA7CBE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2" authorId="1" shapeId="0" xr:uid="{4146D1A1-865E-43A6-8F59-FCD61969CDA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3" authorId="1" shapeId="0" xr:uid="{1500281D-D019-4187-B8F6-3B2085E776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4" authorId="1" shapeId="0" xr:uid="{4E104D57-FAD5-4730-9CE0-A49C927F223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5" authorId="1" shapeId="0" xr:uid="{FE580F8F-B1BD-45A2-9037-A15210B826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6" authorId="1" shapeId="0" xr:uid="{B0204436-5C18-4E5D-8AF9-8E955F258CC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7" authorId="1" shapeId="0" xr:uid="{53D47D89-B342-4094-992F-8A618AFB70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8" authorId="1" shapeId="0" xr:uid="{8546F409-020C-40CF-8152-F09FE2D8234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19" authorId="1" shapeId="0" xr:uid="{6ECAEF90-A9F4-4306-861F-3AA58B2AD2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0" authorId="1" shapeId="0" xr:uid="{7960CFFC-53BC-4002-817C-7141BB2323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1" authorId="1" shapeId="0" xr:uid="{991451D2-23E3-460B-87B2-441E114DB1A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2" authorId="1" shapeId="0" xr:uid="{C7FC73AB-2AE9-4871-916D-B8C19E6FAD3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3" authorId="1" shapeId="0" xr:uid="{C2409C9A-DFF3-4158-BF83-5A754554647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4" authorId="1" shapeId="0" xr:uid="{86B49385-E6EF-4D5A-85E3-16CD1D4863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5" authorId="1" shapeId="0" xr:uid="{AA2D97BE-252C-4974-96A8-AF5536BD4DC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6" authorId="1" shapeId="0" xr:uid="{0CDF3EA4-D866-41C9-9594-C19BCF42E3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7" authorId="1" shapeId="0" xr:uid="{747BF8BD-FDD5-4E25-8F42-E320098EC47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8" authorId="1" shapeId="0" xr:uid="{F1B929DE-B90C-4DF1-9AD0-B759E2EF8CF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29" authorId="1" shapeId="0" xr:uid="{2B0B04E4-ABA0-426B-A1CE-DE8A5AD04DC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0" authorId="1" shapeId="0" xr:uid="{DA132FC9-A33E-4E0B-9CA9-9F6CF90B5F8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1" authorId="1" shapeId="0" xr:uid="{7415A38B-8BD6-42EF-BF83-3F2F6EAE68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2" authorId="1" shapeId="0" xr:uid="{191A4059-68E6-4858-94DD-F15B8C061BF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3" authorId="1" shapeId="0" xr:uid="{365652DC-9973-408A-A7C5-5791C0CD01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4" authorId="1" shapeId="0" xr:uid="{BB305412-6EFB-4D55-BC71-47529EE839B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5" authorId="1" shapeId="0" xr:uid="{F5E61C9B-3F18-4356-AA16-08523706A55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6" authorId="1" shapeId="0" xr:uid="{E5BDFECE-6607-4F91-A7B1-9336AD06751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7" authorId="1" shapeId="0" xr:uid="{A5EA4F97-5BC9-49B9-87F2-5ECB9BB99F5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8" authorId="1" shapeId="0" xr:uid="{4BDD87D0-6C88-4217-B288-B803330631A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39" authorId="1" shapeId="0" xr:uid="{0FE93602-731C-4174-986B-F3F48DCF63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0" authorId="1" shapeId="0" xr:uid="{3E2C751C-5A89-41FF-8F86-44329BD978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1" authorId="1" shapeId="0" xr:uid="{0A8BFB62-7080-4A77-8567-4C038E55D40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2" authorId="1" shapeId="0" xr:uid="{009E4126-39DA-4ADB-BFA4-EF97039B400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3" authorId="1" shapeId="0" xr:uid="{BE2F10C2-3EF9-405E-8FF1-DD7647D23A2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4" authorId="1" shapeId="0" xr:uid="{1882201B-6A23-48E7-9B13-FA8704D86CF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5" authorId="1" shapeId="0" xr:uid="{184C0F6D-B534-4B9E-AFC6-682E3E0C1C0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6" authorId="1" shapeId="0" xr:uid="{645784F0-1EA1-42EC-B3E4-7D8D95587F2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7" authorId="1" shapeId="0" xr:uid="{CEF63E70-8D23-420F-AFF1-CCC038C22DD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8" authorId="1" shapeId="0" xr:uid="{E5292C02-DEB8-456A-B283-C91663A0112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49" authorId="1" shapeId="0" xr:uid="{B4CE620E-D8A6-4DC2-927A-F5ED5843D2E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0" authorId="1" shapeId="0" xr:uid="{EED46772-9AF3-4D4C-AA3E-05499A3A23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1" authorId="1" shapeId="0" xr:uid="{32F96E14-A7A6-4D9D-B947-C7EED7FABA4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2" authorId="1" shapeId="0" xr:uid="{6B458EF8-F22D-4DB0-A35D-6D0A65A5B26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3" authorId="1" shapeId="0" xr:uid="{51186B6D-C5DE-4E9A-BD77-51282CD7903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4" authorId="1" shapeId="0" xr:uid="{9E8D7900-0494-46F7-BED5-70303E7961A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5" authorId="1" shapeId="0" xr:uid="{1423C69A-D44D-4E6D-9218-2C7DF006906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6" authorId="1" shapeId="0" xr:uid="{CD50121D-4338-4A2A-9C06-89212ABD2D4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7" authorId="1" shapeId="0" xr:uid="{B96A11F6-56B4-4A3E-800B-7A9B0115871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8" authorId="1" shapeId="0" xr:uid="{A2B70572-AAA5-4ECB-ABE9-022DE83EE8A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59" authorId="1" shapeId="0" xr:uid="{D093CBE3-92CE-48CB-845B-53B5EC2915B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0" authorId="1" shapeId="0" xr:uid="{C4855942-365F-4E56-86F6-9A21535AEBB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1" authorId="1" shapeId="0" xr:uid="{22CE7F83-9DA1-44F9-A887-EB336F9878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2" authorId="1" shapeId="0" xr:uid="{F7E37C1E-6A43-43A2-8812-DB90EFA7CD1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3" authorId="1" shapeId="0" xr:uid="{8F2FC195-DFFB-4DEE-B560-1AEA81C9B62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4" authorId="1" shapeId="0" xr:uid="{FEF5A845-2A95-4566-9D15-6B12B9C5574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5" authorId="1" shapeId="0" xr:uid="{E576C99E-06B9-41F7-AA2B-9A87E2BFE8EE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6" authorId="1" shapeId="0" xr:uid="{FD3620D7-4D5A-4165-B154-24D7050C47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7" authorId="1" shapeId="0" xr:uid="{A116634D-D8E4-4994-A7C5-C50C32B202B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8" authorId="1" shapeId="0" xr:uid="{F4F07591-9A78-42B4-9F03-ABBF05DD836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69" authorId="1" shapeId="0" xr:uid="{A0018EEF-4B1B-4AD0-B6B4-11B914B96E9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0" authorId="1" shapeId="0" xr:uid="{E9997218-43BD-4726-91CB-C48B9F1D43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1" authorId="1" shapeId="0" xr:uid="{7554A9C2-703C-4E80-99FC-91288F305D6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2" authorId="1" shapeId="0" xr:uid="{6A09D9EF-4FC3-4BFA-98E7-325DCDD25041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3" authorId="1" shapeId="0" xr:uid="{0D43F020-A9DE-46D6-AEEF-5B9549AC91E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4" authorId="1" shapeId="0" xr:uid="{F2117BB0-E50C-49D2-8729-31B01FD9A6E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5" authorId="1" shapeId="0" xr:uid="{A1B20258-804B-4720-8BB8-1A73D932C21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6" authorId="1" shapeId="0" xr:uid="{F412E0EA-ACBC-40CC-9BFF-A24C93906E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7" authorId="1" shapeId="0" xr:uid="{6490A942-C1A5-4DAF-AE41-E762C05FF6F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8" authorId="1" shapeId="0" xr:uid="{C7E989FE-DE03-4762-845B-BC574DA2EF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79" authorId="1" shapeId="0" xr:uid="{30EB117B-986B-4EB0-8AF2-B3DBEF3BD23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0" authorId="1" shapeId="0" xr:uid="{7861BD83-B478-47FA-8F02-2EE1506AA83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1" authorId="1" shapeId="0" xr:uid="{DEA204D7-19EA-453B-ACA4-3F4994A47F1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2" authorId="1" shapeId="0" xr:uid="{29B6A4BE-FD7E-4658-8D87-00CAD22AE7D2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3" authorId="1" shapeId="0" xr:uid="{02D9A79A-CCAB-4328-8246-A61CE40748C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4" authorId="1" shapeId="0" xr:uid="{3C312DD2-8561-4941-99CD-CE543DC51E6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5" authorId="1" shapeId="0" xr:uid="{1F90ADE6-CCC9-4F72-90CD-C0D4CEEE012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6" authorId="1" shapeId="0" xr:uid="{296021B1-240B-48C9-9618-F9041F5F648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7" authorId="1" shapeId="0" xr:uid="{4B4A2D9A-C411-4FD7-A439-FD9A32B36FFC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8" authorId="1" shapeId="0" xr:uid="{7B49307E-4031-44DE-A3FC-B0F19D774E0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89" authorId="1" shapeId="0" xr:uid="{D2381D85-C92B-49B1-9489-61C406FEEB6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0" authorId="1" shapeId="0" xr:uid="{583BE5FB-A6CA-4836-89DC-3BC2D10083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1" authorId="1" shapeId="0" xr:uid="{50DBCA22-4378-4CDB-A3D4-48AAC748443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2" authorId="1" shapeId="0" xr:uid="{0D6BD4D6-DD71-4471-90ED-329F90654F1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3" authorId="1" shapeId="0" xr:uid="{0782FE44-FA48-4A1D-AA24-69323A68760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4" authorId="1" shapeId="0" xr:uid="{CED81F96-7127-499E-B969-9A732283CA1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5" authorId="1" shapeId="0" xr:uid="{F82AE1D1-F0D4-4566-B4EC-FB89A8C369C8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6" authorId="1" shapeId="0" xr:uid="{29DE2EA6-62F1-4B1D-BF15-BB357F83977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7" authorId="1" shapeId="0" xr:uid="{5D7B607F-550D-440F-B35B-701CACA261C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8" authorId="1" shapeId="0" xr:uid="{47C1F433-6A79-4969-B7D5-BFD518F397D6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499" authorId="1" shapeId="0" xr:uid="{5D84074B-57FD-4551-AFA4-D6119391D74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0" authorId="1" shapeId="0" xr:uid="{48952280-E18D-4FF8-B9D3-99DBB9E14C8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1" authorId="1" shapeId="0" xr:uid="{56F6AD5E-DFF8-452A-A29C-55FA400E44DA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2" authorId="1" shapeId="0" xr:uid="{9E456BC8-DF82-4855-A2AD-88AAD4CC626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3" authorId="1" shapeId="0" xr:uid="{C7612A8B-2BC9-4C56-B0C3-3789131C2439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4" authorId="1" shapeId="0" xr:uid="{CCC30730-EE74-4EA4-9F27-9B307E487A7B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5" authorId="1" shapeId="0" xr:uid="{566058EE-86F4-4C69-984A-D09E77B2D0C3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6" authorId="1" shapeId="0" xr:uid="{7D1EDED6-FFDC-44C9-A883-F7F3547C7577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7" authorId="1" shapeId="0" xr:uid="{86B806FC-9180-450A-95CA-2F0F73E82B8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8" authorId="1" shapeId="0" xr:uid="{68408BAE-2DD4-4DEE-A0D4-2B6DA94BF040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09" authorId="1" shapeId="0" xr:uid="{07420168-6722-41AB-923E-EE2D90EFE525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0" authorId="1" shapeId="0" xr:uid="{369FAA26-D18F-46CE-9DC5-AE212BD2F7AF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1" authorId="1" shapeId="0" xr:uid="{53DB36AF-DCFF-4FD5-9ACB-26148BE4A7C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2" authorId="1" shapeId="0" xr:uid="{C540C616-FECF-492A-A993-3256B2EA64AD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  <comment ref="H513" authorId="1" shapeId="0" xr:uid="{7F4B691B-2445-4338-9998-21DBE0FCBC94}">
      <text>
        <r>
          <rPr>
            <b/>
            <u/>
            <sz val="9"/>
            <color indexed="81"/>
            <rFont val="Tahoma"/>
            <family val="2"/>
          </rPr>
          <t xml:space="preserve">IVA PUBLICO EN GENERAL
</t>
        </r>
        <r>
          <rPr>
            <sz val="9"/>
            <color indexed="81"/>
            <rFont val="Tahoma"/>
            <family val="2"/>
          </rPr>
          <t xml:space="preserve">     0% Decreto
     2%
     6%
     8%
</t>
        </r>
        <r>
          <rPr>
            <b/>
            <u/>
            <sz val="9"/>
            <color indexed="81"/>
            <rFont val="Tahoma"/>
            <family val="2"/>
          </rPr>
          <t>IVA CLIENTES INDIVIDUALES</t>
        </r>
        <r>
          <rPr>
            <sz val="9"/>
            <color indexed="81"/>
            <rFont val="Tahoma"/>
            <family val="2"/>
          </rPr>
          <t xml:space="preserve">
      E = Excento
     0%
     8% Zona Fronteriza
    16%</t>
        </r>
      </text>
    </comment>
  </commentList>
</comments>
</file>

<file path=xl/sharedStrings.xml><?xml version="1.0" encoding="utf-8"?>
<sst xmlns="http://schemas.openxmlformats.org/spreadsheetml/2006/main" count="1734" uniqueCount="233">
  <si>
    <t>Ingresos:</t>
  </si>
  <si>
    <t>Fecha</t>
  </si>
  <si>
    <t>I.V.A.</t>
  </si>
  <si>
    <t>Total</t>
  </si>
  <si>
    <t>Egresos</t>
  </si>
  <si>
    <t>C  o n c e p t o</t>
  </si>
  <si>
    <t>Menos:</t>
  </si>
  <si>
    <t>Igual:</t>
  </si>
  <si>
    <t>Base para el pago provisional</t>
  </si>
  <si>
    <t>Excedente del límite inferior</t>
  </si>
  <si>
    <t>Por:</t>
  </si>
  <si>
    <t>% sobre exedente del límite inferior</t>
  </si>
  <si>
    <t>Impuesto marginal</t>
  </si>
  <si>
    <t>Más:</t>
  </si>
  <si>
    <t>Cuota fija</t>
  </si>
  <si>
    <t>Igual</t>
  </si>
  <si>
    <t>Saldo a cargo o a favor</t>
  </si>
  <si>
    <t xml:space="preserve">I.V.A. Cobrado </t>
  </si>
  <si>
    <t>Retenciones</t>
  </si>
  <si>
    <t>I.V.A. Acreditable</t>
  </si>
  <si>
    <t>R.F.C.</t>
  </si>
  <si>
    <t>IMPUESTOS</t>
  </si>
  <si>
    <t>NOMBRE:</t>
  </si>
  <si>
    <t>AÑO:</t>
  </si>
  <si>
    <t>LIMITE INFERIOR</t>
  </si>
  <si>
    <t>LIMITE SUPERIOR</t>
  </si>
  <si>
    <t>CUOTA FIJA</t>
  </si>
  <si>
    <t>% S/EXCEDENTE DEL L.I.</t>
  </si>
  <si>
    <t>Nombre</t>
  </si>
  <si>
    <t>Apellido Paterno</t>
  </si>
  <si>
    <t>Apellido Materno</t>
  </si>
  <si>
    <t>DATOS GENERALES</t>
  </si>
  <si>
    <t>IMPORTE</t>
  </si>
  <si>
    <t xml:space="preserve">Folio 001  </t>
  </si>
  <si>
    <t xml:space="preserve">Folio 002  </t>
  </si>
  <si>
    <t xml:space="preserve">Folio 003  </t>
  </si>
  <si>
    <t xml:space="preserve">Folio 004  </t>
  </si>
  <si>
    <t xml:space="preserve">Folio 005  </t>
  </si>
  <si>
    <t xml:space="preserve">Folio 006  </t>
  </si>
  <si>
    <t xml:space="preserve">Folio 007  </t>
  </si>
  <si>
    <t xml:space="preserve">Folio 008  </t>
  </si>
  <si>
    <t xml:space="preserve">Folio 009  </t>
  </si>
  <si>
    <t xml:space="preserve">Folio 010  </t>
  </si>
  <si>
    <t xml:space="preserve">Folio 011  </t>
  </si>
  <si>
    <t xml:space="preserve">Folio 012  </t>
  </si>
  <si>
    <t>Impuesto a cargo</t>
  </si>
  <si>
    <t>Límite inferior</t>
  </si>
  <si>
    <t>Impuesto reducido</t>
  </si>
  <si>
    <t>Concepto</t>
  </si>
  <si>
    <t>Deducciones autorizadas pagadas</t>
  </si>
  <si>
    <t>10% de retención por personal morales</t>
  </si>
  <si>
    <t>I.V.A. a cargo o a favor del periodo</t>
  </si>
  <si>
    <t>Saldo a favor pendiente de acreditar</t>
  </si>
  <si>
    <t>%</t>
  </si>
  <si>
    <t>CELDAS COLOR AZUL</t>
  </si>
  <si>
    <t>Hipervinculo</t>
  </si>
  <si>
    <t>Formulas</t>
  </si>
  <si>
    <t>INGRESOS</t>
  </si>
  <si>
    <t>EGRESOS</t>
  </si>
  <si>
    <t>Impuestos</t>
  </si>
  <si>
    <t xml:space="preserve">          Resumen:</t>
  </si>
  <si>
    <t>Retención I.S.R.</t>
  </si>
  <si>
    <t>Retención I.V.A.</t>
  </si>
  <si>
    <t xml:space="preserve">TARIFA I.S.R. </t>
  </si>
  <si>
    <t>Referencia</t>
  </si>
  <si>
    <t>LCP Francisco Javier Pérez Aguayo</t>
  </si>
  <si>
    <t>Datos de la Empresa</t>
  </si>
  <si>
    <t>Tablas y Tarifas de ISR</t>
  </si>
  <si>
    <t>Ingresos y Egresos</t>
  </si>
  <si>
    <t>INGRESOS Y EGRESOS</t>
  </si>
  <si>
    <t>Captura</t>
  </si>
  <si>
    <t>Encabezados</t>
  </si>
  <si>
    <t>CONTIENEN FORMULAS</t>
  </si>
  <si>
    <t>SON PARA LA CAPTURA DE LA INFORMACION</t>
  </si>
  <si>
    <t>HIPERVINCULOS QUE TE PERMITEN CAMBIAR DE HOJA</t>
  </si>
  <si>
    <t>CELDAS DE TITULOS</t>
  </si>
  <si>
    <t>PTU pagada en el ejercicio</t>
  </si>
  <si>
    <t>Listado1</t>
  </si>
  <si>
    <t>E</t>
  </si>
  <si>
    <t>I.E.P.S.</t>
  </si>
  <si>
    <t>Importe (I.S.R.)</t>
  </si>
  <si>
    <t>Base Exenta I.V.A.</t>
  </si>
  <si>
    <t>Base 0% I.V.A.</t>
  </si>
  <si>
    <t>Base 16% I.V.A.</t>
  </si>
  <si>
    <t>Ingresos exentos</t>
  </si>
  <si>
    <t>TOTAL ACUMULADO:</t>
  </si>
  <si>
    <t>Listado3</t>
  </si>
  <si>
    <t>Solicitud de o Compensación de I.V.A.</t>
  </si>
  <si>
    <t>CLAVE DE ACTIVACION:</t>
  </si>
  <si>
    <t>- La activación puede ser en cualquier momento -</t>
  </si>
  <si>
    <t>Al adquirir este programa uste tiene derecho a activar hasta 10 (diez) contribuyentes en el momento que usted lo requiera,</t>
  </si>
  <si>
    <t>1o. BIMESTRE "ENERO - FEBRERO"</t>
  </si>
  <si>
    <t>2o. BIMESTRE "MARZO - ABRIL"</t>
  </si>
  <si>
    <t>3o. BIMESTRE "MAYO - JUNIO"</t>
  </si>
  <si>
    <t>4o. BIMESTRE "JULIO - AGOSTO"</t>
  </si>
  <si>
    <t>5o. BIMESTRE "SEPTIEMBRE - OCTUBRE"</t>
  </si>
  <si>
    <t>6o. BIMESTRE "NOVIEMBRE - DICIEMBRE"</t>
  </si>
  <si>
    <t>1o BIMESTRE - ENERO - FEBRERO</t>
  </si>
  <si>
    <t>3o. BIMESTRE - MAYO - JUNIO</t>
  </si>
  <si>
    <t>2o. BIMESTRE - MARZO - ABRIL</t>
  </si>
  <si>
    <t>4o BIMESTRE - JULIO - AGOSTO</t>
  </si>
  <si>
    <t>5o BIMESTRE - SEPTIEMBRE - OCTUBRE</t>
  </si>
  <si>
    <t>6o. BIMESTRE - NOVIEMBRE - DICIEMBRE</t>
  </si>
  <si>
    <t>Régimen de Incorporación Fiscal</t>
  </si>
  <si>
    <t>I.S.R. REGIMEN DE INCORPORACION FISCAL</t>
  </si>
  <si>
    <t>TARIFAS DE I.S.R.</t>
  </si>
  <si>
    <t>Diferencias por deducciones mayores a los ingreos de periodos anteriores</t>
  </si>
  <si>
    <t>Diferencia por deducciones mayores a los ingreos del periodo</t>
  </si>
  <si>
    <t>Programa de Contabilidad Régimen de Incorporación Fiscal</t>
  </si>
  <si>
    <t>T O T A L</t>
  </si>
  <si>
    <t>Reduccción del ISR a pagar en el Régimen de Incorporación</t>
  </si>
  <si>
    <t>% de reduccion de ISR en el Régimen de Incorporación</t>
  </si>
  <si>
    <t xml:space="preserve">I.E.P.S. Cobrado </t>
  </si>
  <si>
    <t>I.E.P.S. a cargo o a favor del periodo</t>
  </si>
  <si>
    <t>Solicitud de o Compensación de I.E.P.S.</t>
  </si>
  <si>
    <t>Suma del Mes Régimen de Incorporación</t>
  </si>
  <si>
    <t>Total Acumulado Régimen de Incorporación</t>
  </si>
  <si>
    <t>MES</t>
  </si>
  <si>
    <t>Utilidad</t>
  </si>
  <si>
    <t>I.E.P.S</t>
  </si>
  <si>
    <t>TOTAL</t>
  </si>
  <si>
    <t>1o. Bimestre (Enero y Febrero)</t>
  </si>
  <si>
    <t>2o. Bimestre (Marzo y Abril)</t>
  </si>
  <si>
    <t>3o. Bimestre (Mayo y Junio)</t>
  </si>
  <si>
    <t>4o. Bimestre (Julio y Agosto)</t>
  </si>
  <si>
    <t>5o. Bimestre (Septiembre y Octubre)</t>
  </si>
  <si>
    <t>6o. Bemestre (Noviembre y Diciembre)</t>
  </si>
  <si>
    <t>Ingresos</t>
  </si>
  <si>
    <t>TOTAL Ingresos del Bimestre</t>
  </si>
  <si>
    <t>TOTAL Egresos del Bimestre</t>
  </si>
  <si>
    <t>I.S.R. Regimen de Incorporación Fiscal</t>
  </si>
  <si>
    <t>RESUMEN</t>
  </si>
  <si>
    <t>Impuesto (Art. 111 LISR)</t>
  </si>
  <si>
    <t>SUMA DEL BIMESTRE:</t>
  </si>
  <si>
    <t>0% Decreto</t>
  </si>
  <si>
    <t>Listado2 Ing.</t>
  </si>
  <si>
    <t>Listado2 Eg.</t>
  </si>
  <si>
    <t>% IVA</t>
  </si>
  <si>
    <t>Venta publico en general</t>
  </si>
  <si>
    <t>Venta Clientes Individuales 16%</t>
  </si>
  <si>
    <t>Venta Clientes Individuales 0%</t>
  </si>
  <si>
    <t>Ingresos Exentos</t>
  </si>
  <si>
    <t>I.V.A. Acreditable pagado</t>
  </si>
  <si>
    <t>Listado4</t>
  </si>
  <si>
    <t>Mineria</t>
  </si>
  <si>
    <t>Manufacturas y/o construcción</t>
  </si>
  <si>
    <t>Comercio</t>
  </si>
  <si>
    <t>Prestacion de servicios</t>
  </si>
  <si>
    <t>Alimentos y medicinas</t>
  </si>
  <si>
    <t>Selecciónar Gio o actividad a la que se dedica</t>
  </si>
  <si>
    <t>GIRO O ACTIVIDAD</t>
  </si>
  <si>
    <t>Listado5</t>
  </si>
  <si>
    <t>1. Mineria     2. Manufacturas y/o construcción     3. comercio     4. Prestación de servicios     5. Alimentos y medicinas</t>
  </si>
  <si>
    <t>Decreto 10/IX/2014</t>
  </si>
  <si>
    <t>% REDUCCION ISR</t>
  </si>
  <si>
    <t>% REDUCCION I.V.A VENTA PUBLICO EN GENERAL</t>
  </si>
  <si>
    <t>Activación RFC´s</t>
  </si>
  <si>
    <t>►</t>
  </si>
  <si>
    <t>Solicitar clave de activación</t>
  </si>
  <si>
    <t>Ingresos cobrados acumulados</t>
  </si>
  <si>
    <t>Coeficiente de utilidad</t>
  </si>
  <si>
    <t>Utilidad fiscal estimada</t>
  </si>
  <si>
    <t>Pérdidas fiscales</t>
  </si>
  <si>
    <t>Listado6</t>
  </si>
  <si>
    <t>SI</t>
  </si>
  <si>
    <t>NO</t>
  </si>
  <si>
    <t>OPTA POR PAGAR EN BASE A COEFICIENTE DE UTILIDAD</t>
  </si>
  <si>
    <t>TARIFA I.S.R. APLICADA</t>
  </si>
  <si>
    <t>TARIFA I.S.R. BIMESTRAL</t>
  </si>
  <si>
    <t>TARIFA I.S.R. BIMESTRAL ACUMULADA</t>
  </si>
  <si>
    <t>ISR. por pagar</t>
  </si>
  <si>
    <t>Ingresos cobrados del bimestre</t>
  </si>
  <si>
    <t>Ingresos acumulables</t>
  </si>
  <si>
    <t>Entre:</t>
  </si>
  <si>
    <t>Utilidad fiscal</t>
  </si>
  <si>
    <t>Coeficiente de Utilidad</t>
  </si>
  <si>
    <t>PTU pagada proporcional</t>
  </si>
  <si>
    <t>Utilidad fiscal estimada despues de PTU</t>
  </si>
  <si>
    <t>Pagos provisionales efectuados con anterioridad</t>
  </si>
  <si>
    <t>Otros</t>
  </si>
  <si>
    <t>Determinacion base con coeficiente de utilidad (opcional)</t>
  </si>
  <si>
    <t>Perdidas fiscales</t>
  </si>
  <si>
    <t>Ingresos cobrados del ejercicio</t>
  </si>
  <si>
    <t>Deducciones autorizadas pagadas del ejercicio</t>
  </si>
  <si>
    <t>Base gravable</t>
  </si>
  <si>
    <t>CALCULO DEL I.S.R. ANUAL</t>
  </si>
  <si>
    <t>BIMESTRAL ACUMULADA</t>
  </si>
  <si>
    <t>BIMESTRAL ENERO FEBRERO</t>
  </si>
  <si>
    <t>BIMESTRAL MARZO ABRIL</t>
  </si>
  <si>
    <t>TARIFA APLICADA</t>
  </si>
  <si>
    <t>BIMESTRAL MAYO JUNIO</t>
  </si>
  <si>
    <t>BIMESTRAL JULIO AGOSTO</t>
  </si>
  <si>
    <t>BIMESTRAL SEPTIEMBRE OCTUBRE</t>
  </si>
  <si>
    <t>BIMESTRAL NOVIEMBRE DICIEMBRE</t>
  </si>
  <si>
    <t>ANUAL</t>
  </si>
  <si>
    <t>CALCULO ANUAL</t>
  </si>
  <si>
    <t>Proporción (Artículo 5 de la LIVA)</t>
  </si>
  <si>
    <t>Proporción (Art. 23 Ley de Ingresos de la Federación 2017)</t>
  </si>
  <si>
    <t>Por</t>
  </si>
  <si>
    <t>↓</t>
  </si>
  <si>
    <t>I.V.A. Causado</t>
  </si>
  <si>
    <t>Mas:</t>
  </si>
  <si>
    <t>I.E.P.S. Venta pulbico en general</t>
  </si>
  <si>
    <t>Venta clientes Individuales</t>
  </si>
  <si>
    <t>I.E.P.S. Venta clientes Individuales</t>
  </si>
  <si>
    <t>I.E.P.S. Causado</t>
  </si>
  <si>
    <t>I.E.P.S. Acreditable pagado</t>
  </si>
  <si>
    <t>DETERMINACION COEFICIENTE DE UTILIDAD DEL EJERCICIO ANTERIOR</t>
  </si>
  <si>
    <t>Base para el pago provisional en base a coeficiente de utilidad</t>
  </si>
  <si>
    <t>Porcentaje de reducción IVA público en general</t>
  </si>
  <si>
    <t>Importe de reducción IVA público en general</t>
  </si>
  <si>
    <t>Porcentaje de reducción IEPS público en general</t>
  </si>
  <si>
    <t>I.V.A. Acreditable neto</t>
  </si>
  <si>
    <t>I.E.P.S. Acreditable neto</t>
  </si>
  <si>
    <t>CONTACTO</t>
  </si>
  <si>
    <t>MENU</t>
  </si>
  <si>
    <t>CELDAS COLOR AZUL CIELO</t>
  </si>
  <si>
    <t>CELDAS COLOR AMARILLO</t>
  </si>
  <si>
    <t>CELDAS COLOR AZUL MARINO</t>
  </si>
  <si>
    <t>Detalle:</t>
  </si>
  <si>
    <t>Correo electrónico</t>
  </si>
  <si>
    <t>Sitio Web</t>
  </si>
  <si>
    <t>Programa de Contabilidad Actividad Empresarial y Profesional</t>
  </si>
  <si>
    <t>www.contadorfiscal.mx</t>
  </si>
  <si>
    <t>SIMBOLOGIA Y COLOR DE LAS CELDAS</t>
  </si>
  <si>
    <t>8% Zona Fronteriza</t>
  </si>
  <si>
    <t>Venta Publico 8% IVA</t>
  </si>
  <si>
    <t>8% IVA Zona Fronteriza</t>
  </si>
  <si>
    <t>Venta Clientes Zona Fronteriza 8%</t>
  </si>
  <si>
    <t>contacto@contadorfiscal.mx</t>
  </si>
  <si>
    <t>COMPRAR</t>
  </si>
  <si>
    <t>VERSIÓN DEMO</t>
  </si>
  <si>
    <t>( No Activable. Probar Cálculo en Enero, Febrero y Marzo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</si>
</sst>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_-* #,##0.0000_-;\-* #,##0.0000_-;_-* &quot;-&quot;??_-;_-@_-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 Narrow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1"/>
      <color indexed="18"/>
      <name val="Arial Narrow"/>
      <family val="2"/>
    </font>
    <font>
      <b/>
      <sz val="10"/>
      <color indexed="9"/>
      <name val="Arial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8"/>
      <color indexed="18"/>
      <name val="Arial"/>
      <family val="2"/>
    </font>
    <font>
      <b/>
      <sz val="9"/>
      <color indexed="81"/>
      <name val="Tahoma"/>
      <family val="2"/>
    </font>
    <font>
      <b/>
      <sz val="12"/>
      <color indexed="10"/>
      <name val="Arial Black"/>
      <family val="2"/>
    </font>
    <font>
      <b/>
      <sz val="10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sz val="16"/>
      <color indexed="18"/>
      <name val="Haettenschweiler"/>
      <family val="2"/>
    </font>
    <font>
      <b/>
      <sz val="14"/>
      <color indexed="18"/>
      <name val="Arial Narrow"/>
      <family val="2"/>
    </font>
    <font>
      <b/>
      <sz val="10"/>
      <color indexed="18"/>
      <name val="Arial"/>
      <family val="2"/>
    </font>
    <font>
      <b/>
      <u/>
      <sz val="11"/>
      <color indexed="18"/>
      <name val="Arial Narrow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1"/>
      <color indexed="18"/>
      <name val="Century Gothic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i/>
      <sz val="12"/>
      <color theme="0"/>
      <name val="Bookshelf Symbol 7"/>
      <charset val="2"/>
    </font>
    <font>
      <b/>
      <sz val="12"/>
      <color indexed="9"/>
      <name val="Arial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8"/>
      <color indexed="9"/>
      <name val="Arial Narrow"/>
      <family val="2"/>
    </font>
    <font>
      <sz val="10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color rgb="FF002060"/>
      <name val="Arial Narrow"/>
      <family val="2"/>
    </font>
    <font>
      <sz val="9"/>
      <color rgb="FF002060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theme="0"/>
      <name val="Arial Narrow"/>
      <family val="2"/>
    </font>
    <font>
      <b/>
      <sz val="10"/>
      <color rgb="FF002060"/>
      <name val="Arial Narrow"/>
      <family val="2"/>
    </font>
    <font>
      <b/>
      <sz val="11"/>
      <color rgb="FF002060"/>
      <name val="Arial Narrow"/>
      <family val="2"/>
    </font>
    <font>
      <b/>
      <sz val="14"/>
      <color indexed="9"/>
      <name val="Arial"/>
      <family val="2"/>
    </font>
    <font>
      <b/>
      <sz val="11"/>
      <color rgb="FF9C6500"/>
      <name val="Arial"/>
      <family val="2"/>
    </font>
    <font>
      <b/>
      <sz val="10.5"/>
      <color rgb="FF002060"/>
      <name val="Arial Narrow"/>
      <family val="2"/>
    </font>
    <font>
      <b/>
      <sz val="12"/>
      <color theme="3"/>
      <name val="Arial Narrow"/>
      <family val="2"/>
    </font>
    <font>
      <sz val="10"/>
      <color theme="3"/>
      <name val="Arial Narrow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 Narrow"/>
      <family val="2"/>
    </font>
    <font>
      <sz val="14"/>
      <color rgb="FF002060"/>
      <name val="Arial"/>
      <family val="2"/>
    </font>
    <font>
      <b/>
      <u/>
      <sz val="10"/>
      <color rgb="FF002060"/>
      <name val="Arial Narrow"/>
      <family val="2"/>
    </font>
    <font>
      <sz val="10"/>
      <color rgb="FF002060"/>
      <name val="Arial Narrow"/>
      <family val="2"/>
    </font>
    <font>
      <b/>
      <u/>
      <sz val="16"/>
      <color rgb="FF002060"/>
      <name val="Arial Narrow"/>
      <family val="2"/>
    </font>
    <font>
      <b/>
      <sz val="16"/>
      <color rgb="FF002060"/>
      <name val="Arial Narrow"/>
      <family val="2"/>
    </font>
    <font>
      <sz val="16"/>
      <color rgb="FF002060"/>
      <name val="Arial Narrow"/>
      <family val="2"/>
    </font>
    <font>
      <sz val="14"/>
      <color rgb="FF002060"/>
      <name val="Arial Narrow"/>
      <family val="2"/>
    </font>
    <font>
      <b/>
      <sz val="14"/>
      <color rgb="FF002060"/>
      <name val="Arial Narrow"/>
      <family val="2"/>
    </font>
    <font>
      <sz val="12"/>
      <color rgb="FF002060"/>
      <name val="Arial Narrow"/>
      <family val="2"/>
    </font>
    <font>
      <b/>
      <u/>
      <sz val="12"/>
      <color rgb="FF002060"/>
      <name val="Arial Narrow"/>
      <family val="2"/>
    </font>
    <font>
      <b/>
      <sz val="12"/>
      <color rgb="FF002060"/>
      <name val="Arial Narrow"/>
      <family val="2"/>
    </font>
    <font>
      <b/>
      <sz val="14"/>
      <color theme="0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sz val="16"/>
      <color theme="3"/>
      <name val="Arial Narrow"/>
      <family val="2"/>
    </font>
    <font>
      <b/>
      <sz val="11"/>
      <color rgb="FF002060"/>
      <name val="Arial"/>
      <family val="2"/>
    </font>
    <font>
      <b/>
      <sz val="13"/>
      <color rgb="FF9C650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8" tint="0.59999389629810485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6" applyNumberFormat="0" applyAlignment="0" applyProtection="0"/>
    <xf numFmtId="0" fontId="53" fillId="11" borderId="7" applyNumberFormat="0" applyAlignment="0" applyProtection="0"/>
    <xf numFmtId="0" fontId="54" fillId="11" borderId="6" applyNumberFormat="0" applyAlignment="0" applyProtection="0"/>
    <xf numFmtId="0" fontId="55" fillId="0" borderId="8" applyNumberFormat="0" applyFill="0" applyAlignment="0" applyProtection="0"/>
    <xf numFmtId="0" fontId="56" fillId="12" borderId="9" applyNumberFormat="0" applyAlignment="0" applyProtection="0"/>
    <xf numFmtId="0" fontId="57" fillId="0" borderId="0" applyNumberFormat="0" applyFill="0" applyBorder="0" applyAlignment="0" applyProtection="0"/>
    <xf numFmtId="0" fontId="44" fillId="13" borderId="10" applyNumberFormat="0" applyFont="0" applyAlignment="0" applyProtection="0"/>
    <xf numFmtId="0" fontId="58" fillId="0" borderId="11" applyNumberFormat="0" applyFill="0" applyAlignment="0" applyProtection="0"/>
    <xf numFmtId="0" fontId="5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9" fillId="36" borderId="0" applyNumberFormat="0" applyBorder="0" applyAlignment="0" applyProtection="0"/>
    <xf numFmtId="0" fontId="28" fillId="37" borderId="12" applyNumberFormat="0" applyFont="0">
      <alignment horizontal="center" vertical="center"/>
      <protection hidden="1"/>
    </xf>
    <xf numFmtId="0" fontId="60" fillId="38" borderId="0" applyFont="0" applyBorder="0" applyAlignment="0">
      <alignment horizontal="center" vertical="center"/>
      <protection hidden="1"/>
    </xf>
    <xf numFmtId="0" fontId="69" fillId="39" borderId="16" applyNumberFormat="0" applyAlignment="0" applyProtection="0">
      <alignment horizontal="center" vertical="center"/>
      <protection hidden="1"/>
    </xf>
    <xf numFmtId="0" fontId="51" fillId="9" borderId="0" applyNumberFormat="0" applyBorder="0" applyAlignment="0" applyProtection="0"/>
    <xf numFmtId="4" fontId="73" fillId="41" borderId="1" applyNumberFormat="0" applyAlignment="0">
      <protection hidden="1"/>
    </xf>
  </cellStyleXfs>
  <cellXfs count="177">
    <xf numFmtId="0" fontId="0" fillId="0" borderId="0" xfId="0"/>
    <xf numFmtId="4" fontId="15" fillId="2" borderId="0" xfId="0" applyNumberFormat="1" applyFont="1" applyFill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Protection="1"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Protection="1">
      <protection hidden="1"/>
    </xf>
    <xf numFmtId="4" fontId="10" fillId="2" borderId="0" xfId="2" applyNumberFormat="1" applyFont="1" applyFill="1" applyProtection="1">
      <protection hidden="1"/>
    </xf>
    <xf numFmtId="0" fontId="23" fillId="2" borderId="0" xfId="0" applyFont="1" applyFill="1" applyAlignment="1" applyProtection="1">
      <alignment vertical="center"/>
      <protection hidden="1"/>
    </xf>
    <xf numFmtId="4" fontId="10" fillId="2" borderId="0" xfId="0" applyNumberFormat="1" applyFont="1" applyFill="1" applyProtection="1">
      <protection hidden="1"/>
    </xf>
    <xf numFmtId="15" fontId="10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15" fontId="10" fillId="2" borderId="0" xfId="0" applyNumberFormat="1" applyFont="1" applyFill="1" applyAlignment="1" applyProtection="1">
      <alignment horizontal="center"/>
      <protection hidden="1"/>
    </xf>
    <xf numFmtId="15" fontId="21" fillId="2" borderId="0" xfId="0" applyNumberFormat="1" applyFont="1" applyFill="1" applyAlignment="1" applyProtection="1">
      <alignment horizontal="right"/>
      <protection hidden="1"/>
    </xf>
    <xf numFmtId="15" fontId="24" fillId="2" borderId="0" xfId="0" quotePrefix="1" applyNumberFormat="1" applyFont="1" applyFill="1" applyAlignment="1" applyProtection="1">
      <alignment horizontal="center"/>
      <protection hidden="1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15" fontId="21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Protection="1">
      <protection hidden="1"/>
    </xf>
    <xf numFmtId="15" fontId="24" fillId="2" borderId="0" xfId="0" quotePrefix="1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9" fontId="0" fillId="5" borderId="0" xfId="3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33" fillId="2" borderId="0" xfId="0" applyFont="1" applyFill="1" applyAlignment="1" applyProtection="1">
      <alignment vertic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6" fillId="5" borderId="0" xfId="0" applyFont="1" applyFill="1" applyProtection="1">
      <protection hidden="1"/>
    </xf>
    <xf numFmtId="0" fontId="38" fillId="5" borderId="0" xfId="0" applyFont="1" applyFill="1" applyProtection="1">
      <protection hidden="1"/>
    </xf>
    <xf numFmtId="0" fontId="39" fillId="5" borderId="0" xfId="0" applyFont="1" applyFill="1" applyProtection="1">
      <protection hidden="1"/>
    </xf>
    <xf numFmtId="0" fontId="40" fillId="5" borderId="0" xfId="0" applyFont="1" applyFill="1" applyProtection="1">
      <protection hidden="1"/>
    </xf>
    <xf numFmtId="0" fontId="41" fillId="5" borderId="0" xfId="0" applyFont="1" applyFill="1" applyProtection="1">
      <protection hidden="1"/>
    </xf>
    <xf numFmtId="9" fontId="2" fillId="5" borderId="0" xfId="3" applyFill="1" applyAlignment="1" applyProtection="1">
      <alignment horizontal="center"/>
      <protection hidden="1"/>
    </xf>
    <xf numFmtId="9" fontId="0" fillId="5" borderId="0" xfId="3" applyFont="1" applyFill="1" applyProtection="1">
      <protection hidden="1"/>
    </xf>
    <xf numFmtId="9" fontId="0" fillId="5" borderId="0" xfId="0" applyNumberFormat="1" applyFill="1" applyProtection="1">
      <protection hidden="1"/>
    </xf>
    <xf numFmtId="0" fontId="28" fillId="37" borderId="0" xfId="0" applyFont="1" applyFill="1" applyAlignment="1" applyProtection="1">
      <alignment horizontal="center"/>
      <protection hidden="1"/>
    </xf>
    <xf numFmtId="0" fontId="28" fillId="37" borderId="12" xfId="0" applyFont="1" applyFill="1" applyBorder="1" applyAlignment="1" applyProtection="1">
      <alignment horizontal="center" vertical="center"/>
      <protection hidden="1"/>
    </xf>
    <xf numFmtId="0" fontId="60" fillId="38" borderId="14" xfId="44" applyBorder="1" applyAlignment="1">
      <alignment horizontal="left" vertical="center"/>
      <protection hidden="1"/>
    </xf>
    <xf numFmtId="0" fontId="62" fillId="37" borderId="15" xfId="0" applyFont="1" applyFill="1" applyBorder="1" applyAlignment="1" applyProtection="1">
      <alignment horizontal="center" vertical="center" wrapText="1"/>
      <protection hidden="1"/>
    </xf>
    <xf numFmtId="0" fontId="62" fillId="37" borderId="12" xfId="0" applyFont="1" applyFill="1" applyBorder="1" applyAlignment="1" applyProtection="1">
      <alignment horizontal="center" vertical="center" wrapText="1"/>
      <protection hidden="1"/>
    </xf>
    <xf numFmtId="0" fontId="34" fillId="37" borderId="12" xfId="0" applyFont="1" applyFill="1" applyBorder="1" applyAlignment="1" applyProtection="1">
      <alignment horizontal="center" vertical="center"/>
      <protection hidden="1"/>
    </xf>
    <xf numFmtId="0" fontId="34" fillId="37" borderId="12" xfId="0" applyFont="1" applyFill="1" applyBorder="1" applyAlignment="1" applyProtection="1">
      <alignment vertical="center"/>
      <protection hidden="1"/>
    </xf>
    <xf numFmtId="0" fontId="63" fillId="2" borderId="0" xfId="0" applyFont="1" applyFill="1" applyProtection="1">
      <protection hidden="1"/>
    </xf>
    <xf numFmtId="0" fontId="60" fillId="39" borderId="16" xfId="45" applyFont="1">
      <alignment horizontal="center" vertical="center"/>
      <protection hidden="1"/>
    </xf>
    <xf numFmtId="0" fontId="60" fillId="13" borderId="10" xfId="18" applyFont="1" applyAlignment="1" applyProtection="1">
      <alignment horizontal="center" vertical="center"/>
      <protection hidden="1"/>
    </xf>
    <xf numFmtId="0" fontId="60" fillId="38" borderId="0" xfId="44">
      <alignment horizontal="center" vertical="center"/>
      <protection hidden="1"/>
    </xf>
    <xf numFmtId="0" fontId="5" fillId="37" borderId="12" xfId="43" applyFont="1">
      <alignment horizontal="center" vertical="center"/>
      <protection hidden="1"/>
    </xf>
    <xf numFmtId="0" fontId="64" fillId="2" borderId="0" xfId="0" applyFont="1" applyFill="1" applyAlignment="1" applyProtection="1">
      <alignment vertical="center"/>
      <protection hidden="1"/>
    </xf>
    <xf numFmtId="15" fontId="5" fillId="37" borderId="12" xfId="43" applyNumberFormat="1" applyFont="1">
      <alignment horizontal="center" vertical="center"/>
      <protection hidden="1"/>
    </xf>
    <xf numFmtId="15" fontId="5" fillId="37" borderId="12" xfId="43" applyNumberFormat="1" applyFont="1" applyAlignment="1">
      <alignment horizontal="left" vertical="center"/>
      <protection hidden="1"/>
    </xf>
    <xf numFmtId="0" fontId="64" fillId="2" borderId="0" xfId="0" applyFont="1" applyFill="1" applyAlignment="1" applyProtection="1">
      <alignment horizontal="center" vertical="center"/>
      <protection hidden="1"/>
    </xf>
    <xf numFmtId="0" fontId="61" fillId="13" borderId="10" xfId="18" applyFont="1" applyAlignment="1" applyProtection="1">
      <alignment horizontal="center" vertical="center"/>
      <protection locked="0" hidden="1"/>
    </xf>
    <xf numFmtId="9" fontId="60" fillId="13" borderId="10" xfId="18" applyNumberFormat="1" applyFont="1" applyAlignment="1" applyProtection="1">
      <alignment horizontal="center" vertical="center"/>
      <protection locked="0"/>
    </xf>
    <xf numFmtId="0" fontId="6" fillId="37" borderId="12" xfId="43" applyFont="1">
      <alignment horizontal="center" vertical="center"/>
      <protection hidden="1"/>
    </xf>
    <xf numFmtId="15" fontId="9" fillId="37" borderId="12" xfId="43" applyNumberFormat="1" applyFont="1" applyAlignment="1">
      <alignment horizontal="center" vertical="center" wrapText="1"/>
      <protection hidden="1"/>
    </xf>
    <xf numFmtId="0" fontId="9" fillId="37" borderId="12" xfId="43" applyFont="1" applyAlignment="1">
      <alignment horizontal="center" vertical="center" wrapText="1"/>
      <protection hidden="1"/>
    </xf>
    <xf numFmtId="4" fontId="5" fillId="37" borderId="12" xfId="43" applyNumberFormat="1" applyFont="1" applyAlignment="1">
      <alignment horizontal="center" vertical="center" wrapText="1"/>
      <protection hidden="1"/>
    </xf>
    <xf numFmtId="0" fontId="6" fillId="37" borderId="12" xfId="43" applyFont="1" applyAlignment="1">
      <alignment horizontal="center" vertical="center" wrapText="1"/>
      <protection hidden="1"/>
    </xf>
    <xf numFmtId="15" fontId="69" fillId="39" borderId="16" xfId="45" applyNumberFormat="1" applyAlignment="1">
      <protection hidden="1"/>
    </xf>
    <xf numFmtId="164" fontId="69" fillId="39" borderId="16" xfId="45" applyNumberFormat="1" applyAlignment="1">
      <protection hidden="1"/>
    </xf>
    <xf numFmtId="4" fontId="69" fillId="13" borderId="10" xfId="18" applyNumberFormat="1" applyFont="1" applyProtection="1">
      <protection locked="0"/>
    </xf>
    <xf numFmtId="0" fontId="69" fillId="39" borderId="16" xfId="45" applyAlignment="1">
      <protection hidden="1"/>
    </xf>
    <xf numFmtId="4" fontId="69" fillId="39" borderId="16" xfId="45" applyNumberFormat="1" applyAlignment="1">
      <protection hidden="1"/>
    </xf>
    <xf numFmtId="4" fontId="60" fillId="41" borderId="1" xfId="47" applyFont="1">
      <protection hidden="1"/>
    </xf>
    <xf numFmtId="4" fontId="60" fillId="6" borderId="1" xfId="0" applyNumberFormat="1" applyFont="1" applyFill="1" applyBorder="1" applyProtection="1">
      <protection hidden="1"/>
    </xf>
    <xf numFmtId="15" fontId="22" fillId="41" borderId="0" xfId="0" applyNumberFormat="1" applyFont="1" applyFill="1" applyAlignment="1" applyProtection="1">
      <alignment vertical="center"/>
      <protection hidden="1"/>
    </xf>
    <xf numFmtId="0" fontId="22" fillId="41" borderId="0" xfId="0" applyFont="1" applyFill="1" applyAlignment="1" applyProtection="1">
      <alignment horizontal="center" vertical="center"/>
      <protection hidden="1"/>
    </xf>
    <xf numFmtId="4" fontId="16" fillId="41" borderId="0" xfId="0" applyNumberFormat="1" applyFont="1" applyFill="1" applyAlignment="1" applyProtection="1">
      <alignment horizontal="center" vertical="center"/>
      <protection hidden="1"/>
    </xf>
    <xf numFmtId="4" fontId="16" fillId="41" borderId="0" xfId="0" applyNumberFormat="1" applyFont="1" applyFill="1" applyAlignment="1" applyProtection="1">
      <alignment horizontal="center"/>
      <protection hidden="1"/>
    </xf>
    <xf numFmtId="0" fontId="19" fillId="41" borderId="0" xfId="0" applyFont="1" applyFill="1" applyAlignment="1" applyProtection="1">
      <alignment vertical="center"/>
      <protection hidden="1"/>
    </xf>
    <xf numFmtId="4" fontId="10" fillId="41" borderId="0" xfId="0" applyNumberFormat="1" applyFont="1" applyFill="1" applyProtection="1">
      <protection hidden="1"/>
    </xf>
    <xf numFmtId="0" fontId="22" fillId="41" borderId="0" xfId="0" applyFont="1" applyFill="1" applyProtection="1">
      <protection hidden="1"/>
    </xf>
    <xf numFmtId="4" fontId="16" fillId="41" borderId="2" xfId="0" applyNumberFormat="1" applyFont="1" applyFill="1" applyBorder="1" applyProtection="1">
      <protection hidden="1"/>
    </xf>
    <xf numFmtId="0" fontId="25" fillId="41" borderId="0" xfId="0" applyFont="1" applyFill="1" applyProtection="1">
      <protection hidden="1"/>
    </xf>
    <xf numFmtId="15" fontId="22" fillId="41" borderId="0" xfId="0" applyNumberFormat="1" applyFont="1" applyFill="1" applyAlignment="1" applyProtection="1">
      <alignment horizontal="center" vertical="center"/>
      <protection hidden="1"/>
    </xf>
    <xf numFmtId="4" fontId="16" fillId="41" borderId="1" xfId="0" applyNumberFormat="1" applyFont="1" applyFill="1" applyBorder="1" applyProtection="1">
      <protection hidden="1"/>
    </xf>
    <xf numFmtId="15" fontId="70" fillId="41" borderId="0" xfId="0" applyNumberFormat="1" applyFont="1" applyFill="1" applyAlignment="1" applyProtection="1">
      <alignment vertical="center"/>
      <protection hidden="1"/>
    </xf>
    <xf numFmtId="0" fontId="70" fillId="41" borderId="0" xfId="0" applyFont="1" applyFill="1" applyAlignment="1" applyProtection="1">
      <alignment horizontal="center" vertical="center"/>
      <protection hidden="1"/>
    </xf>
    <xf numFmtId="4" fontId="60" fillId="41" borderId="0" xfId="0" applyNumberFormat="1" applyFont="1" applyFill="1" applyAlignment="1" applyProtection="1">
      <alignment horizontal="center" vertical="center"/>
      <protection hidden="1"/>
    </xf>
    <xf numFmtId="0" fontId="69" fillId="41" borderId="0" xfId="0" applyFont="1" applyFill="1" applyAlignment="1" applyProtection="1">
      <alignment horizontal="center" vertical="center"/>
      <protection hidden="1"/>
    </xf>
    <xf numFmtId="4" fontId="60" fillId="41" borderId="0" xfId="0" applyNumberFormat="1" applyFont="1" applyFill="1" applyAlignment="1" applyProtection="1">
      <alignment horizontal="center"/>
      <protection hidden="1"/>
    </xf>
    <xf numFmtId="0" fontId="71" fillId="41" borderId="0" xfId="0" applyFont="1" applyFill="1" applyAlignment="1" applyProtection="1">
      <alignment vertical="center"/>
      <protection hidden="1"/>
    </xf>
    <xf numFmtId="4" fontId="69" fillId="41" borderId="0" xfId="0" applyNumberFormat="1" applyFont="1" applyFill="1" applyProtection="1">
      <protection hidden="1"/>
    </xf>
    <xf numFmtId="0" fontId="70" fillId="41" borderId="0" xfId="0" applyFont="1" applyFill="1" applyProtection="1">
      <protection hidden="1"/>
    </xf>
    <xf numFmtId="4" fontId="60" fillId="41" borderId="2" xfId="0" applyNumberFormat="1" applyFont="1" applyFill="1" applyBorder="1" applyProtection="1">
      <protection hidden="1"/>
    </xf>
    <xf numFmtId="0" fontId="71" fillId="41" borderId="0" xfId="0" applyFont="1" applyFill="1" applyProtection="1">
      <protection hidden="1"/>
    </xf>
    <xf numFmtId="15" fontId="70" fillId="41" borderId="0" xfId="0" applyNumberFormat="1" applyFont="1" applyFill="1" applyAlignment="1" applyProtection="1">
      <alignment horizontal="center" vertical="center"/>
      <protection hidden="1"/>
    </xf>
    <xf numFmtId="4" fontId="60" fillId="41" borderId="1" xfId="0" applyNumberFormat="1" applyFont="1" applyFill="1" applyBorder="1" applyProtection="1">
      <protection hidden="1"/>
    </xf>
    <xf numFmtId="15" fontId="10" fillId="13" borderId="10" xfId="18" applyNumberFormat="1" applyFont="1" applyProtection="1">
      <protection locked="0"/>
    </xf>
    <xf numFmtId="0" fontId="10" fillId="13" borderId="10" xfId="18" applyFont="1" applyProtection="1">
      <protection locked="0"/>
    </xf>
    <xf numFmtId="4" fontId="10" fillId="13" borderId="10" xfId="18" applyNumberFormat="1" applyFont="1" applyProtection="1">
      <protection locked="0"/>
    </xf>
    <xf numFmtId="9" fontId="10" fillId="13" borderId="10" xfId="18" quotePrefix="1" applyNumberFormat="1" applyFont="1" applyProtection="1">
      <protection locked="0"/>
    </xf>
    <xf numFmtId="15" fontId="10" fillId="13" borderId="10" xfId="18" applyNumberFormat="1" applyFont="1" applyAlignment="1" applyProtection="1">
      <alignment horizontal="center"/>
      <protection locked="0"/>
    </xf>
    <xf numFmtId="165" fontId="69" fillId="39" borderId="16" xfId="45" applyNumberFormat="1" applyAlignment="1">
      <protection hidden="1"/>
    </xf>
    <xf numFmtId="10" fontId="69" fillId="39" borderId="16" xfId="45" applyNumberFormat="1" applyAlignment="1">
      <protection hidden="1"/>
    </xf>
    <xf numFmtId="9" fontId="69" fillId="39" borderId="16" xfId="45" applyNumberFormat="1" applyAlignment="1">
      <protection hidden="1"/>
    </xf>
    <xf numFmtId="15" fontId="69" fillId="39" borderId="16" xfId="45" applyNumberFormat="1" applyAlignment="1">
      <alignment horizontal="left"/>
      <protection hidden="1"/>
    </xf>
    <xf numFmtId="4" fontId="69" fillId="13" borderId="10" xfId="18" applyNumberFormat="1" applyFont="1" applyProtection="1">
      <protection hidden="1"/>
    </xf>
    <xf numFmtId="4" fontId="60" fillId="3" borderId="25" xfId="2" applyNumberFormat="1" applyFont="1" applyFill="1" applyBorder="1" applyProtection="1">
      <protection hidden="1"/>
    </xf>
    <xf numFmtId="4" fontId="69" fillId="39" borderId="16" xfId="45" applyNumberFormat="1" applyAlignment="1" applyProtection="1"/>
    <xf numFmtId="10" fontId="69" fillId="39" borderId="16" xfId="45" applyNumberFormat="1" applyAlignment="1" applyProtection="1"/>
    <xf numFmtId="10" fontId="10" fillId="13" borderId="10" xfId="18" applyNumberFormat="1" applyFont="1" applyProtection="1">
      <protection locked="0"/>
    </xf>
    <xf numFmtId="15" fontId="75" fillId="2" borderId="0" xfId="0" applyNumberFormat="1" applyFont="1" applyFill="1" applyProtection="1">
      <protection hidden="1"/>
    </xf>
    <xf numFmtId="0" fontId="76" fillId="2" borderId="0" xfId="0" applyFont="1" applyFill="1" applyProtection="1">
      <protection hidden="1"/>
    </xf>
    <xf numFmtId="15" fontId="77" fillId="2" borderId="0" xfId="0" applyNumberFormat="1" applyFont="1" applyFill="1" applyProtection="1">
      <protection hidden="1"/>
    </xf>
    <xf numFmtId="15" fontId="78" fillId="2" borderId="0" xfId="0" applyNumberFormat="1" applyFont="1" applyFill="1" applyProtection="1">
      <protection hidden="1"/>
    </xf>
    <xf numFmtId="15" fontId="79" fillId="2" borderId="0" xfId="0" applyNumberFormat="1" applyFont="1" applyFill="1" applyProtection="1">
      <protection hidden="1"/>
    </xf>
    <xf numFmtId="15" fontId="80" fillId="2" borderId="0" xfId="0" applyNumberFormat="1" applyFont="1" applyFill="1" applyProtection="1">
      <protection hidden="1"/>
    </xf>
    <xf numFmtId="0" fontId="76" fillId="5" borderId="0" xfId="0" applyFont="1" applyFill="1" applyProtection="1">
      <protection hidden="1"/>
    </xf>
    <xf numFmtId="15" fontId="83" fillId="2" borderId="0" xfId="0" applyNumberFormat="1" applyFont="1" applyFill="1" applyProtection="1">
      <protection hidden="1"/>
    </xf>
    <xf numFmtId="0" fontId="84" fillId="2" borderId="0" xfId="0" applyFont="1" applyFill="1" applyProtection="1"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61" fillId="38" borderId="14" xfId="44" applyFont="1" applyBorder="1">
      <alignment horizontal="center" vertical="center"/>
      <protection hidden="1"/>
    </xf>
    <xf numFmtId="0" fontId="31" fillId="37" borderId="0" xfId="0" applyFont="1" applyFill="1" applyAlignment="1" applyProtection="1">
      <alignment horizontal="center" vertical="center"/>
      <protection hidden="1"/>
    </xf>
    <xf numFmtId="0" fontId="29" fillId="37" borderId="12" xfId="0" applyFont="1" applyFill="1" applyBorder="1" applyAlignment="1" applyProtection="1">
      <alignment horizontal="center" vertical="center" wrapText="1"/>
      <protection hidden="1"/>
    </xf>
    <xf numFmtId="0" fontId="29" fillId="37" borderId="13" xfId="0" applyFont="1" applyFill="1" applyBorder="1" applyAlignment="1" applyProtection="1">
      <alignment horizontal="center" vertical="center" wrapText="1"/>
      <protection hidden="1"/>
    </xf>
    <xf numFmtId="0" fontId="87" fillId="2" borderId="0" xfId="0" applyFont="1" applyFill="1" applyAlignment="1" applyProtection="1">
      <alignment horizontal="center" vertical="top"/>
      <protection hidden="1"/>
    </xf>
    <xf numFmtId="0" fontId="90" fillId="9" borderId="18" xfId="46" applyFont="1" applyBorder="1" applyAlignment="1" applyProtection="1">
      <alignment horizontal="center" vertical="center"/>
      <protection hidden="1"/>
    </xf>
    <xf numFmtId="0" fontId="86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89" fillId="2" borderId="0" xfId="0" applyFont="1" applyFill="1" applyAlignment="1" applyProtection="1">
      <alignment horizontal="center" vertical="top"/>
      <protection hidden="1"/>
    </xf>
    <xf numFmtId="0" fontId="88" fillId="38" borderId="26" xfId="44" applyFont="1" applyBorder="1">
      <alignment horizontal="center" vertical="center"/>
      <protection hidden="1"/>
    </xf>
    <xf numFmtId="0" fontId="88" fillId="38" borderId="0" xfId="44" applyFont="1">
      <alignment horizontal="center" vertical="center"/>
      <protection hidden="1"/>
    </xf>
    <xf numFmtId="0" fontId="85" fillId="37" borderId="12" xfId="43" applyFont="1">
      <alignment horizontal="center" vertical="center"/>
      <protection hidden="1"/>
    </xf>
    <xf numFmtId="0" fontId="31" fillId="37" borderId="0" xfId="43" applyFont="1" applyBorder="1">
      <alignment horizontal="center" vertical="center"/>
      <protection hidden="1"/>
    </xf>
    <xf numFmtId="0" fontId="31" fillId="37" borderId="17" xfId="43" applyFont="1" applyBorder="1">
      <alignment horizontal="center" vertical="center"/>
      <protection hidden="1"/>
    </xf>
    <xf numFmtId="0" fontId="30" fillId="5" borderId="0" xfId="0" applyFont="1" applyFill="1" applyAlignment="1" applyProtection="1">
      <alignment horizontal="center" vertical="center"/>
      <protection hidden="1"/>
    </xf>
    <xf numFmtId="0" fontId="68" fillId="13" borderId="10" xfId="18" applyFont="1" applyAlignment="1" applyProtection="1">
      <alignment horizontal="center" vertical="center" shrinkToFit="1"/>
      <protection locked="0"/>
    </xf>
    <xf numFmtId="0" fontId="68" fillId="13" borderId="10" xfId="18" applyFont="1" applyAlignment="1" applyProtection="1">
      <alignment horizontal="center" vertical="center"/>
      <protection locked="0"/>
    </xf>
    <xf numFmtId="0" fontId="68" fillId="39" borderId="16" xfId="45" applyFont="1">
      <alignment horizontal="center" vertical="center"/>
      <protection hidden="1"/>
    </xf>
    <xf numFmtId="0" fontId="67" fillId="40" borderId="19" xfId="0" applyFont="1" applyFill="1" applyBorder="1" applyAlignment="1" applyProtection="1">
      <alignment horizontal="center" vertical="center"/>
      <protection hidden="1"/>
    </xf>
    <xf numFmtId="0" fontId="67" fillId="40" borderId="20" xfId="0" applyFont="1" applyFill="1" applyBorder="1" applyAlignment="1" applyProtection="1">
      <alignment horizontal="center" vertical="center"/>
      <protection hidden="1"/>
    </xf>
    <xf numFmtId="0" fontId="67" fillId="40" borderId="21" xfId="0" applyFont="1" applyFill="1" applyBorder="1" applyAlignment="1" applyProtection="1">
      <alignment horizontal="center" vertical="center"/>
      <protection hidden="1"/>
    </xf>
    <xf numFmtId="0" fontId="66" fillId="9" borderId="18" xfId="46" applyFont="1" applyBorder="1" applyAlignment="1" applyProtection="1">
      <alignment horizontal="center" vertical="center"/>
      <protection hidden="1"/>
    </xf>
    <xf numFmtId="0" fontId="64" fillId="2" borderId="0" xfId="0" applyFont="1" applyFill="1" applyAlignment="1" applyProtection="1">
      <alignment horizontal="left" vertical="center"/>
      <protection hidden="1"/>
    </xf>
    <xf numFmtId="0" fontId="91" fillId="42" borderId="27" xfId="46" applyFont="1" applyFill="1" applyBorder="1" applyAlignment="1" applyProtection="1">
      <alignment horizontal="center" vertical="center"/>
      <protection hidden="1"/>
    </xf>
    <xf numFmtId="0" fontId="91" fillId="42" borderId="28" xfId="46" applyFont="1" applyFill="1" applyBorder="1" applyAlignment="1" applyProtection="1">
      <alignment horizontal="center" vertical="center"/>
      <protection hidden="1"/>
    </xf>
    <xf numFmtId="0" fontId="91" fillId="42" borderId="29" xfId="46" applyFont="1" applyFill="1" applyBorder="1" applyAlignment="1" applyProtection="1">
      <alignment horizontal="center" vertical="center"/>
      <protection hidden="1"/>
    </xf>
    <xf numFmtId="0" fontId="92" fillId="43" borderId="0" xfId="0" applyFont="1" applyFill="1" applyAlignment="1" applyProtection="1">
      <alignment horizontal="center" vertical="center"/>
      <protection hidden="1"/>
    </xf>
    <xf numFmtId="0" fontId="33" fillId="43" borderId="0" xfId="0" applyFont="1" applyFill="1" applyAlignment="1" applyProtection="1">
      <alignment horizontal="center" vertical="center"/>
      <protection hidden="1"/>
    </xf>
    <xf numFmtId="0" fontId="67" fillId="40" borderId="22" xfId="0" quotePrefix="1" applyFont="1" applyFill="1" applyBorder="1" applyAlignment="1" applyProtection="1">
      <alignment horizontal="center" vertical="center"/>
      <protection hidden="1"/>
    </xf>
    <xf numFmtId="0" fontId="67" fillId="40" borderId="23" xfId="0" quotePrefix="1" applyFont="1" applyFill="1" applyBorder="1" applyAlignment="1" applyProtection="1">
      <alignment horizontal="center" vertical="center"/>
      <protection hidden="1"/>
    </xf>
    <xf numFmtId="0" fontId="67" fillId="40" borderId="24" xfId="0" quotePrefix="1" applyFont="1" applyFill="1" applyBorder="1" applyAlignment="1" applyProtection="1">
      <alignment horizontal="center" vertical="center"/>
      <protection hidden="1"/>
    </xf>
    <xf numFmtId="0" fontId="82" fillId="2" borderId="0" xfId="0" quotePrefix="1" applyFont="1" applyFill="1" applyAlignment="1" applyProtection="1">
      <alignment horizontal="left"/>
      <protection hidden="1"/>
    </xf>
    <xf numFmtId="0" fontId="24" fillId="2" borderId="0" xfId="0" quotePrefix="1" applyFont="1" applyFill="1" applyAlignment="1" applyProtection="1">
      <alignment horizontal="left"/>
      <protection hidden="1"/>
    </xf>
    <xf numFmtId="0" fontId="32" fillId="37" borderId="13" xfId="43" applyFont="1" applyBorder="1">
      <alignment horizontal="center" vertical="center"/>
      <protection hidden="1"/>
    </xf>
    <xf numFmtId="0" fontId="60" fillId="38" borderId="0" xfId="44">
      <alignment horizontal="center" vertical="center"/>
      <protection hidden="1"/>
    </xf>
    <xf numFmtId="0" fontId="70" fillId="38" borderId="0" xfId="44" applyFont="1">
      <alignment horizontal="center" vertical="center"/>
      <protection hidden="1"/>
    </xf>
    <xf numFmtId="0" fontId="31" fillId="37" borderId="12" xfId="43" applyFont="1">
      <alignment horizontal="center" vertical="center"/>
      <protection hidden="1"/>
    </xf>
    <xf numFmtId="0" fontId="37" fillId="37" borderId="12" xfId="43" applyFont="1" applyAlignment="1">
      <alignment horizontal="center" vertical="center" wrapText="1"/>
      <protection hidden="1"/>
    </xf>
    <xf numFmtId="0" fontId="29" fillId="37" borderId="12" xfId="43" applyFont="1" applyAlignment="1">
      <alignment horizontal="center" vertical="center" wrapText="1"/>
      <protection hidden="1"/>
    </xf>
    <xf numFmtId="4" fontId="5" fillId="37" borderId="12" xfId="43" applyNumberFormat="1" applyFont="1" applyAlignment="1">
      <alignment horizontal="center" vertical="center" wrapText="1"/>
      <protection hidden="1"/>
    </xf>
    <xf numFmtId="0" fontId="6" fillId="37" borderId="12" xfId="43" applyFont="1" applyAlignment="1">
      <alignment horizontal="center" vertical="center" wrapText="1"/>
      <protection hidden="1"/>
    </xf>
    <xf numFmtId="15" fontId="5" fillId="37" borderId="12" xfId="43" applyNumberFormat="1" applyFont="1" applyAlignment="1">
      <alignment horizontal="center" vertical="center" wrapText="1"/>
      <protection hidden="1"/>
    </xf>
    <xf numFmtId="0" fontId="5" fillId="37" borderId="12" xfId="43" applyFont="1" applyAlignment="1">
      <alignment horizontal="center" vertical="center" wrapText="1"/>
      <protection hidden="1"/>
    </xf>
    <xf numFmtId="15" fontId="81" fillId="2" borderId="0" xfId="0" applyNumberFormat="1" applyFont="1" applyFill="1" applyAlignment="1" applyProtection="1">
      <alignment horizontal="right"/>
      <protection hidden="1"/>
    </xf>
    <xf numFmtId="15" fontId="81" fillId="2" borderId="0" xfId="0" quotePrefix="1" applyNumberFormat="1" applyFont="1" applyFill="1" applyAlignment="1" applyProtection="1">
      <alignment horizontal="center"/>
      <protection hidden="1"/>
    </xf>
    <xf numFmtId="0" fontId="65" fillId="37" borderId="12" xfId="43" applyFont="1">
      <alignment horizontal="center" vertical="center"/>
      <protection hidden="1"/>
    </xf>
    <xf numFmtId="0" fontId="72" fillId="38" borderId="0" xfId="44" applyFont="1">
      <alignment horizontal="center" vertical="center"/>
      <protection hidden="1"/>
    </xf>
    <xf numFmtId="0" fontId="80" fillId="2" borderId="0" xfId="0" quotePrefix="1" applyFont="1" applyFill="1" applyAlignment="1" applyProtection="1">
      <alignment horizontal="left"/>
      <protection hidden="1"/>
    </xf>
    <xf numFmtId="0" fontId="35" fillId="37" borderId="12" xfId="43" applyFont="1">
      <alignment horizontal="center" vertical="center"/>
      <protection hidden="1"/>
    </xf>
    <xf numFmtId="0" fontId="7" fillId="37" borderId="12" xfId="43" applyFont="1">
      <alignment horizontal="center" vertical="center"/>
      <protection hidden="1"/>
    </xf>
    <xf numFmtId="0" fontId="9" fillId="37" borderId="12" xfId="43" applyFont="1">
      <alignment horizontal="center" vertical="center"/>
      <protection hidden="1"/>
    </xf>
    <xf numFmtId="0" fontId="74" fillId="2" borderId="0" xfId="0" applyFont="1" applyFill="1" applyAlignment="1" applyProtection="1">
      <alignment horizontal="center"/>
      <protection hidden="1"/>
    </xf>
    <xf numFmtId="0" fontId="5" fillId="37" borderId="12" xfId="43" applyFont="1">
      <alignment horizontal="center" vertical="center"/>
      <protection hidden="1"/>
    </xf>
    <xf numFmtId="0" fontId="26" fillId="37" borderId="12" xfId="43" applyFont="1">
      <alignment horizontal="center" vertical="center"/>
      <protection hidden="1"/>
    </xf>
  </cellXfs>
  <cellStyles count="48">
    <cellStyle name="20% - Énfasis1" xfId="21" builtinId="30" hidden="1"/>
    <cellStyle name="20% - Énfasis2" xfId="24" builtinId="34" hidden="1"/>
    <cellStyle name="20% - Énfasis3" xfId="28" builtinId="38" hidden="1"/>
    <cellStyle name="20% - Énfasis4" xfId="32" builtinId="42" hidden="1"/>
    <cellStyle name="20% - Énfasis5" xfId="36" builtinId="46" hidden="1"/>
    <cellStyle name="20% - Énfasis6" xfId="40" builtinId="50" hidden="1"/>
    <cellStyle name="40% - Énfasis1" xfId="22" builtinId="31" hidden="1"/>
    <cellStyle name="40% - Énfasis2" xfId="25" builtinId="35" hidden="1"/>
    <cellStyle name="40% - Énfasis3" xfId="29" builtinId="39" hidden="1"/>
    <cellStyle name="40% - Énfasis4" xfId="33" builtinId="43" hidden="1"/>
    <cellStyle name="40% - Énfasis5" xfId="37" builtinId="47" hidden="1"/>
    <cellStyle name="40% - Énfasis6" xfId="41" builtinId="51" hidden="1"/>
    <cellStyle name="60% - Énfasis1" xfId="23" builtinId="32" hidden="1"/>
    <cellStyle name="60% - Énfasis2" xfId="26" builtinId="36" hidden="1"/>
    <cellStyle name="60% - Énfasis3" xfId="30" builtinId="40" hidden="1"/>
    <cellStyle name="60% - Énfasis4" xfId="34" builtinId="44" hidden="1"/>
    <cellStyle name="60% - Énfasis5" xfId="38" builtinId="48" hidden="1"/>
    <cellStyle name="60% - Énfasis6" xfId="42" builtinId="52" hidden="1"/>
    <cellStyle name="Bueno" xfId="9" builtinId="26" hidden="1"/>
    <cellStyle name="Cálculo" xfId="14" builtinId="22" hidden="1"/>
    <cellStyle name="Celda de comprobación" xfId="16" builtinId="23" hidden="1"/>
    <cellStyle name="Celda vinculada" xfId="15" builtinId="24" hidden="1"/>
    <cellStyle name="Encabezado 1" xfId="5" builtinId="16" hidden="1"/>
    <cellStyle name="Encabezado 4" xfId="8" builtinId="19" hidden="1"/>
    <cellStyle name="Encabezado-CF" xfId="43" xr:uid="{00000000-0005-0000-0000-000018000000}"/>
    <cellStyle name="Énfasis1" xfId="20" builtinId="29" hidden="1"/>
    <cellStyle name="Énfasis3" xfId="27" builtinId="37" hidden="1"/>
    <cellStyle name="Énfasis4" xfId="31" builtinId="41" hidden="1"/>
    <cellStyle name="Énfasis5" xfId="35" builtinId="45" hidden="1"/>
    <cellStyle name="Énfasis6" xfId="39" builtinId="49" hidden="1"/>
    <cellStyle name="Entrada" xfId="12" builtinId="20" hidden="1"/>
    <cellStyle name="Formula2-CF" xfId="47" xr:uid="{00000000-0005-0000-0000-00001F000000}"/>
    <cellStyle name="Formulas" xfId="45" xr:uid="{00000000-0005-0000-0000-000020000000}"/>
    <cellStyle name="Hipervínculo" xfId="1" builtinId="8" hidden="1"/>
    <cellStyle name="Hipervínculo CF" xfId="44" xr:uid="{00000000-0005-0000-0000-000022000000}"/>
    <cellStyle name="Incorrecto" xfId="10" builtinId="27" hidden="1"/>
    <cellStyle name="Millares" xfId="2" builtinId="3"/>
    <cellStyle name="Neutral" xfId="11" builtinId="28" hidden="1"/>
    <cellStyle name="Neutral" xfId="46" builtinId="28"/>
    <cellStyle name="Normal" xfId="0" builtinId="0"/>
    <cellStyle name="Notas" xfId="18" builtinId="10"/>
    <cellStyle name="Porcentaje" xfId="3" builtinId="5"/>
    <cellStyle name="Salida" xfId="13" builtinId="21" hidden="1"/>
    <cellStyle name="Texto de advertencia" xfId="17" builtinId="11" hidden="1"/>
    <cellStyle name="Título" xfId="4" builtinId="15" hidden="1"/>
    <cellStyle name="Título 2" xfId="6" builtinId="17" hidden="1"/>
    <cellStyle name="Título 3" xfId="7" builtinId="18" hidden="1"/>
    <cellStyle name="Total" xfId="19" builtinId="25" hidden="1"/>
  </cellStyles>
  <dxfs count="0"/>
  <tableStyles count="0" defaultTableStyle="TableStyleMedium2" defaultPivotStyle="PivotStyleLight16"/>
  <colors>
    <mruColors>
      <color rgb="FFD7FFFF"/>
      <color rgb="FFDCFFFF"/>
      <color rgb="FF000066"/>
      <color rgb="FFCCFFFF"/>
      <color rgb="FF99CCFF"/>
      <color rgb="FFFFFFCC"/>
      <color rgb="FFFFFF66"/>
      <color rgb="FF0000FF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GRESOS Y EGRES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889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19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4098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10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1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19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5122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14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937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19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6146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18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961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1A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7170" name="AutoSha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1C0000}"/>
            </a:ext>
          </a:extLst>
        </xdr:cNvPr>
        <xdr:cNvSpPr>
          <a:spLocks noChangeArrowheads="1"/>
        </xdr:cNvSpPr>
      </xdr:nvSpPr>
      <xdr:spPr bwMode="auto">
        <a:xfrm>
          <a:off x="9715500" y="0"/>
          <a:ext cx="638175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98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1A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FFFFFF"/>
              </a:solidFill>
              <a:latin typeface="Arial Narrow"/>
            </a:rPr>
            <a:t>ATRAS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dorfiscal.mx/" TargetMode="External"/><Relationship Id="rId2" Type="http://schemas.openxmlformats.org/officeDocument/2006/relationships/hyperlink" Target="http://www.contador.on-line.mx/" TargetMode="External"/><Relationship Id="rId1" Type="http://schemas.openxmlformats.org/officeDocument/2006/relationships/hyperlink" Target="https://www.contadorfiscal.mx/activacion-rfc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contacto@contadorfiscal.mx" TargetMode="External"/><Relationship Id="rId4" Type="http://schemas.openxmlformats.org/officeDocument/2006/relationships/hyperlink" Target="mailto:contacto@contadorfiscal.m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ontadorfiscal.mx/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D51"/>
  <sheetViews>
    <sheetView zoomScaleNormal="100" workbookViewId="0"/>
  </sheetViews>
  <sheetFormatPr baseColWidth="10" defaultColWidth="11.42578125" defaultRowHeight="12.75" x14ac:dyDescent="0.2"/>
  <cols>
    <col min="1" max="16384" width="11.42578125" style="31"/>
  </cols>
  <sheetData>
    <row r="9" spans="2:4" x14ac:dyDescent="0.2">
      <c r="B9" s="47" t="s">
        <v>77</v>
      </c>
    </row>
    <row r="10" spans="2:4" x14ac:dyDescent="0.2">
      <c r="B10" s="32">
        <v>1</v>
      </c>
    </row>
    <row r="11" spans="2:4" x14ac:dyDescent="0.2">
      <c r="B11" s="32">
        <v>2</v>
      </c>
    </row>
    <row r="12" spans="2:4" x14ac:dyDescent="0.2">
      <c r="B12" s="32">
        <v>3</v>
      </c>
    </row>
    <row r="14" spans="2:4" x14ac:dyDescent="0.2">
      <c r="B14" s="46" t="s">
        <v>135</v>
      </c>
      <c r="D14" s="46" t="s">
        <v>136</v>
      </c>
    </row>
    <row r="15" spans="2:4" x14ac:dyDescent="0.2">
      <c r="B15" s="33" t="s">
        <v>78</v>
      </c>
      <c r="D15" s="33" t="s">
        <v>78</v>
      </c>
    </row>
    <row r="16" spans="2:4" x14ac:dyDescent="0.2">
      <c r="B16" s="34">
        <v>0</v>
      </c>
      <c r="D16" s="34">
        <v>0</v>
      </c>
    </row>
    <row r="17" spans="1:4" x14ac:dyDescent="0.2">
      <c r="B17" s="43" t="s">
        <v>134</v>
      </c>
      <c r="D17" s="34">
        <v>0.08</v>
      </c>
    </row>
    <row r="18" spans="1:4" x14ac:dyDescent="0.2">
      <c r="B18" s="34">
        <v>0.02</v>
      </c>
      <c r="D18" s="34">
        <v>0.16</v>
      </c>
    </row>
    <row r="19" spans="1:4" x14ac:dyDescent="0.2">
      <c r="B19" s="34">
        <v>0.06</v>
      </c>
    </row>
    <row r="20" spans="1:4" x14ac:dyDescent="0.2">
      <c r="B20" s="34">
        <v>0.08</v>
      </c>
    </row>
    <row r="21" spans="1:4" x14ac:dyDescent="0.2">
      <c r="B21" s="34" t="s">
        <v>225</v>
      </c>
    </row>
    <row r="22" spans="1:4" x14ac:dyDescent="0.2">
      <c r="B22" s="34">
        <v>0.16</v>
      </c>
    </row>
    <row r="23" spans="1:4" x14ac:dyDescent="0.2">
      <c r="B23" s="34"/>
    </row>
    <row r="25" spans="1:4" x14ac:dyDescent="0.2">
      <c r="B25" s="46" t="s">
        <v>86</v>
      </c>
    </row>
    <row r="26" spans="1:4" x14ac:dyDescent="0.2">
      <c r="B26" s="35" t="s">
        <v>103</v>
      </c>
    </row>
    <row r="28" spans="1:4" x14ac:dyDescent="0.2">
      <c r="B28" s="46" t="s">
        <v>143</v>
      </c>
    </row>
    <row r="29" spans="1:4" x14ac:dyDescent="0.2">
      <c r="B29" s="31" t="s">
        <v>149</v>
      </c>
      <c r="D29" s="44"/>
    </row>
    <row r="30" spans="1:4" x14ac:dyDescent="0.2">
      <c r="A30" s="31">
        <v>1</v>
      </c>
      <c r="B30" s="31" t="s">
        <v>144</v>
      </c>
      <c r="D30" s="44">
        <v>0.08</v>
      </c>
    </row>
    <row r="31" spans="1:4" x14ac:dyDescent="0.2">
      <c r="A31" s="31">
        <v>2</v>
      </c>
      <c r="B31" s="31" t="s">
        <v>145</v>
      </c>
      <c r="D31" s="44">
        <v>0.06</v>
      </c>
    </row>
    <row r="32" spans="1:4" x14ac:dyDescent="0.2">
      <c r="A32" s="31">
        <v>3</v>
      </c>
      <c r="B32" s="31" t="s">
        <v>146</v>
      </c>
      <c r="D32" s="44">
        <v>0.02</v>
      </c>
    </row>
    <row r="33" spans="1:4" x14ac:dyDescent="0.2">
      <c r="A33" s="31">
        <v>4</v>
      </c>
      <c r="B33" s="31" t="s">
        <v>147</v>
      </c>
      <c r="D33" s="44">
        <v>0.08</v>
      </c>
    </row>
    <row r="34" spans="1:4" x14ac:dyDescent="0.2">
      <c r="A34" s="31">
        <v>5</v>
      </c>
      <c r="B34" s="31" t="s">
        <v>148</v>
      </c>
      <c r="D34" s="44">
        <v>0</v>
      </c>
    </row>
    <row r="36" spans="1:4" x14ac:dyDescent="0.2">
      <c r="B36" s="46" t="s">
        <v>151</v>
      </c>
    </row>
    <row r="37" spans="1:4" x14ac:dyDescent="0.2">
      <c r="B37" s="45">
        <v>1</v>
      </c>
      <c r="C37" s="31">
        <v>1</v>
      </c>
    </row>
    <row r="38" spans="1:4" x14ac:dyDescent="0.2">
      <c r="B38" s="45">
        <v>0.9</v>
      </c>
      <c r="C38" s="31">
        <v>2</v>
      </c>
    </row>
    <row r="39" spans="1:4" x14ac:dyDescent="0.2">
      <c r="B39" s="45">
        <v>0.8</v>
      </c>
      <c r="C39" s="31">
        <v>3</v>
      </c>
    </row>
    <row r="40" spans="1:4" x14ac:dyDescent="0.2">
      <c r="B40" s="45">
        <v>0.7</v>
      </c>
      <c r="C40" s="31">
        <v>4</v>
      </c>
    </row>
    <row r="41" spans="1:4" x14ac:dyDescent="0.2">
      <c r="B41" s="45">
        <v>0.6</v>
      </c>
      <c r="C41" s="31">
        <v>5</v>
      </c>
    </row>
    <row r="42" spans="1:4" x14ac:dyDescent="0.2">
      <c r="B42" s="45">
        <v>0.5</v>
      </c>
      <c r="C42" s="31">
        <v>6</v>
      </c>
    </row>
    <row r="43" spans="1:4" x14ac:dyDescent="0.2">
      <c r="B43" s="45">
        <v>0.4</v>
      </c>
      <c r="C43" s="31">
        <v>7</v>
      </c>
    </row>
    <row r="44" spans="1:4" x14ac:dyDescent="0.2">
      <c r="B44" s="45">
        <v>0.3</v>
      </c>
      <c r="C44" s="31">
        <v>8</v>
      </c>
    </row>
    <row r="45" spans="1:4" x14ac:dyDescent="0.2">
      <c r="B45" s="45">
        <v>0.2</v>
      </c>
      <c r="C45" s="31">
        <v>9</v>
      </c>
    </row>
    <row r="46" spans="1:4" x14ac:dyDescent="0.2">
      <c r="B46" s="45">
        <v>0.1</v>
      </c>
      <c r="C46" s="31">
        <v>10</v>
      </c>
    </row>
    <row r="49" spans="2:2" x14ac:dyDescent="0.2">
      <c r="B49" s="46" t="s">
        <v>163</v>
      </c>
    </row>
    <row r="50" spans="2:2" x14ac:dyDescent="0.2">
      <c r="B50" s="31" t="s">
        <v>164</v>
      </c>
    </row>
    <row r="51" spans="2:2" x14ac:dyDescent="0.2">
      <c r="B51" s="31" t="s">
        <v>165</v>
      </c>
    </row>
  </sheetData>
  <sheetProtection algorithmName="SHA-512" hashValue="CX0jxzaaQLoGjsdkeN2dCir35YMEUdlmE2tICpWc9YZ/506hZO+Q6JnP/p4EORdeS/H5TLb2HuzatJK9iPH8IQ==" saltValue="hpPBytjmZT10mcRufwtFiw==" spinCount="100000" sheet="1" objects="1" scenarios="1"/>
  <pageMargins left="0.7" right="0.7" top="0.75" bottom="0.75" header="0.3" footer="0.3"/>
  <pageSetup orientation="portrait" r:id="rId1"/>
  <headerFooter>
    <oddHeader>&amp;R&amp;"Calibri"&amp;10&amp;K000000 Confidencial&amp;1#_x000D_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35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"MARZO - ABRIL "&amp;DATOS!$E$10</f>
        <v>MARZO - ABRIL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SUM(G9:G9)</f>
        <v>0</v>
      </c>
      <c r="H10" s="83"/>
      <c r="I10" s="83">
        <f>SUM(I9:I9)</f>
        <v>0</v>
      </c>
      <c r="J10" s="83">
        <f>SUM(J9:J9)</f>
        <v>0</v>
      </c>
      <c r="K10" s="83">
        <f>SUM(K9:K9)</f>
        <v>0</v>
      </c>
      <c r="L10" s="83">
        <f>SUM(L9:L9)</f>
        <v>0</v>
      </c>
      <c r="M10" s="83">
        <f>SUM(M9:M9)</f>
        <v>0</v>
      </c>
      <c r="O10" s="83">
        <f>SUM(O9:O9)</f>
        <v>0</v>
      </c>
      <c r="P10" s="83">
        <f>SUM(P9:P9)</f>
        <v>0</v>
      </c>
      <c r="Q10" s="83">
        <f>SUM(Q9:Q9)</f>
        <v>0</v>
      </c>
      <c r="R10" s="83">
        <f>SUM(R9:R9)</f>
        <v>0</v>
      </c>
      <c r="S10" s="83">
        <f>SUM(S9:S9)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'ING-ENE FEB'!G11+'ING-MAR ABR'!G9</f>
        <v>0</v>
      </c>
      <c r="H11" s="81"/>
      <c r="I11" s="81">
        <f>'ING-ENE FEB'!I11+'ING-MAR ABR'!I9</f>
        <v>0</v>
      </c>
      <c r="J11" s="81">
        <f>'ING-ENE FEB'!J11+'ING-MAR ABR'!J9</f>
        <v>0</v>
      </c>
      <c r="K11" s="81">
        <f>'ING-ENE FEB'!K11+'ING-MAR ABR'!K9</f>
        <v>0</v>
      </c>
      <c r="L11" s="81">
        <f>'ING-ENE FEB'!L11+'ING-MAR ABR'!L9</f>
        <v>0</v>
      </c>
      <c r="M11" s="81">
        <f>G11+I11+J11-K11-L11</f>
        <v>0</v>
      </c>
      <c r="O11" s="81">
        <f>'ING-ENE FEB'!O11+'ING-MAR ABR'!O9</f>
        <v>0</v>
      </c>
      <c r="P11" s="81">
        <f>'ING-ENE FEB'!P11+'ING-MAR ABR'!P9</f>
        <v>0</v>
      </c>
      <c r="Q11" s="81">
        <f>'ING-ENE FEB'!Q11+'ING-MAR ABR'!Q9</f>
        <v>0</v>
      </c>
      <c r="R11" s="81">
        <f>'ING-ENE FEB'!R11+'ING-MAR ABR'!R9</f>
        <v>0</v>
      </c>
      <c r="S11" s="81">
        <f>'ING-ENE FEB'!S11+'ING-MAR ABR'!S9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:M78" si="0">IF(G15&amp;I15&amp;J15&amp;K15&amp;L15="","",G15+I15+J15-K15-L15)</f>
        <v/>
      </c>
      <c r="N15" s="13"/>
      <c r="O15" s="73" t="str">
        <f t="shared" ref="O15:O78" si="1">IF($H15="E",G15,"")</f>
        <v/>
      </c>
      <c r="P15" s="73">
        <f t="shared" ref="P15:P77" si="2">IF($H15=0%,G15,"")</f>
        <v>0</v>
      </c>
      <c r="Q15" s="73" t="str">
        <f>IF(OR($H15=2%,$H15=6%,$H15=8%),$I15/$H15,IF($H15="0% Decreto",G15,""))</f>
        <v/>
      </c>
      <c r="R15" s="73" t="str">
        <f t="shared" ref="R15:R79" si="3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si="0"/>
        <v/>
      </c>
      <c r="N16" s="13"/>
      <c r="O16" s="73" t="str">
        <f t="shared" si="1"/>
        <v/>
      </c>
      <c r="P16" s="73">
        <f t="shared" si="2"/>
        <v>0</v>
      </c>
      <c r="Q16" s="73" t="str">
        <f t="shared" ref="Q16:Q79" si="4">IF(OR($H16=2%,$H16=6%,$H16=8%),$I16/$H16,IF($H16="0% Decreto",G16,""))</f>
        <v/>
      </c>
      <c r="R16" s="73" t="str">
        <f t="shared" si="3"/>
        <v/>
      </c>
      <c r="S16" s="73" t="str">
        <f t="shared" ref="S16:S79" si="5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0"/>
        <v/>
      </c>
      <c r="N17" s="13"/>
      <c r="O17" s="73" t="str">
        <f t="shared" si="1"/>
        <v/>
      </c>
      <c r="P17" s="73">
        <f t="shared" si="2"/>
        <v>0</v>
      </c>
      <c r="Q17" s="73" t="str">
        <f t="shared" si="4"/>
        <v/>
      </c>
      <c r="R17" s="73" t="str">
        <f t="shared" si="3"/>
        <v/>
      </c>
      <c r="S17" s="73" t="str">
        <f t="shared" si="5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0"/>
        <v/>
      </c>
      <c r="N18" s="13"/>
      <c r="O18" s="73" t="str">
        <f t="shared" si="1"/>
        <v/>
      </c>
      <c r="P18" s="73">
        <f t="shared" si="2"/>
        <v>0</v>
      </c>
      <c r="Q18" s="73" t="str">
        <f t="shared" si="4"/>
        <v/>
      </c>
      <c r="R18" s="73" t="str">
        <f t="shared" si="3"/>
        <v/>
      </c>
      <c r="S18" s="73" t="str">
        <f t="shared" si="5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0"/>
        <v/>
      </c>
      <c r="N19" s="13"/>
      <c r="O19" s="73" t="str">
        <f t="shared" si="1"/>
        <v/>
      </c>
      <c r="P19" s="73">
        <f t="shared" si="2"/>
        <v>0</v>
      </c>
      <c r="Q19" s="73" t="str">
        <f t="shared" si="4"/>
        <v/>
      </c>
      <c r="R19" s="73" t="str">
        <f t="shared" si="3"/>
        <v/>
      </c>
      <c r="S19" s="73" t="str">
        <f t="shared" si="5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0"/>
        <v/>
      </c>
      <c r="N20" s="13"/>
      <c r="O20" s="73" t="str">
        <f t="shared" si="1"/>
        <v/>
      </c>
      <c r="P20" s="73">
        <f t="shared" si="2"/>
        <v>0</v>
      </c>
      <c r="Q20" s="73" t="str">
        <f t="shared" si="4"/>
        <v/>
      </c>
      <c r="R20" s="73" t="str">
        <f t="shared" si="3"/>
        <v/>
      </c>
      <c r="S20" s="73" t="str">
        <f t="shared" si="5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0"/>
        <v/>
      </c>
      <c r="N21" s="13"/>
      <c r="O21" s="73" t="str">
        <f t="shared" si="1"/>
        <v/>
      </c>
      <c r="P21" s="73">
        <f t="shared" si="2"/>
        <v>0</v>
      </c>
      <c r="Q21" s="73" t="str">
        <f t="shared" si="4"/>
        <v/>
      </c>
      <c r="R21" s="73" t="str">
        <f t="shared" si="3"/>
        <v/>
      </c>
      <c r="S21" s="73" t="str">
        <f t="shared" si="5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0"/>
        <v/>
      </c>
      <c r="N22" s="13"/>
      <c r="O22" s="73" t="str">
        <f t="shared" si="1"/>
        <v/>
      </c>
      <c r="P22" s="73">
        <f t="shared" si="2"/>
        <v>0</v>
      </c>
      <c r="Q22" s="73" t="str">
        <f t="shared" si="4"/>
        <v/>
      </c>
      <c r="R22" s="73" t="str">
        <f t="shared" si="3"/>
        <v/>
      </c>
      <c r="S22" s="73" t="str">
        <f t="shared" si="5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0"/>
        <v/>
      </c>
      <c r="N23" s="13"/>
      <c r="O23" s="73" t="str">
        <f t="shared" si="1"/>
        <v/>
      </c>
      <c r="P23" s="73">
        <f t="shared" si="2"/>
        <v>0</v>
      </c>
      <c r="Q23" s="73" t="str">
        <f t="shared" si="4"/>
        <v/>
      </c>
      <c r="R23" s="73" t="str">
        <f t="shared" si="3"/>
        <v/>
      </c>
      <c r="S23" s="73" t="str">
        <f t="shared" si="5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0"/>
        <v/>
      </c>
      <c r="N24" s="13"/>
      <c r="O24" s="73" t="str">
        <f t="shared" si="1"/>
        <v/>
      </c>
      <c r="P24" s="73">
        <f t="shared" si="2"/>
        <v>0</v>
      </c>
      <c r="Q24" s="73" t="str">
        <f t="shared" si="4"/>
        <v/>
      </c>
      <c r="R24" s="73" t="str">
        <f t="shared" si="3"/>
        <v/>
      </c>
      <c r="S24" s="73" t="str">
        <f t="shared" si="5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0"/>
        <v/>
      </c>
      <c r="N25" s="13"/>
      <c r="O25" s="73" t="str">
        <f t="shared" si="1"/>
        <v/>
      </c>
      <c r="P25" s="73">
        <f t="shared" si="2"/>
        <v>0</v>
      </c>
      <c r="Q25" s="73" t="str">
        <f t="shared" si="4"/>
        <v/>
      </c>
      <c r="R25" s="73" t="str">
        <f t="shared" si="3"/>
        <v/>
      </c>
      <c r="S25" s="73" t="str">
        <f t="shared" si="5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0"/>
        <v/>
      </c>
      <c r="N26" s="13"/>
      <c r="O26" s="73" t="str">
        <f t="shared" si="1"/>
        <v/>
      </c>
      <c r="P26" s="73">
        <f t="shared" si="2"/>
        <v>0</v>
      </c>
      <c r="Q26" s="73" t="str">
        <f t="shared" si="4"/>
        <v/>
      </c>
      <c r="R26" s="73" t="str">
        <f t="shared" si="3"/>
        <v/>
      </c>
      <c r="S26" s="73" t="str">
        <f t="shared" si="5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0"/>
        <v/>
      </c>
      <c r="N27" s="13"/>
      <c r="O27" s="73" t="str">
        <f t="shared" si="1"/>
        <v/>
      </c>
      <c r="P27" s="73">
        <f t="shared" si="2"/>
        <v>0</v>
      </c>
      <c r="Q27" s="73" t="str">
        <f t="shared" si="4"/>
        <v/>
      </c>
      <c r="R27" s="73" t="str">
        <f t="shared" si="3"/>
        <v/>
      </c>
      <c r="S27" s="73" t="str">
        <f t="shared" si="5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0"/>
        <v/>
      </c>
      <c r="N28" s="13"/>
      <c r="O28" s="73" t="str">
        <f t="shared" si="1"/>
        <v/>
      </c>
      <c r="P28" s="73">
        <f t="shared" si="2"/>
        <v>0</v>
      </c>
      <c r="Q28" s="73" t="str">
        <f t="shared" si="4"/>
        <v/>
      </c>
      <c r="R28" s="73" t="str">
        <f t="shared" si="3"/>
        <v/>
      </c>
      <c r="S28" s="73" t="str">
        <f t="shared" si="5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0"/>
        <v/>
      </c>
      <c r="N29" s="13"/>
      <c r="O29" s="73" t="str">
        <f t="shared" si="1"/>
        <v/>
      </c>
      <c r="P29" s="73">
        <f t="shared" si="2"/>
        <v>0</v>
      </c>
      <c r="Q29" s="73" t="str">
        <f t="shared" si="4"/>
        <v/>
      </c>
      <c r="R29" s="73" t="str">
        <f t="shared" si="3"/>
        <v/>
      </c>
      <c r="S29" s="73" t="str">
        <f t="shared" si="5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0"/>
        <v/>
      </c>
      <c r="N30" s="13"/>
      <c r="O30" s="73" t="str">
        <f t="shared" si="1"/>
        <v/>
      </c>
      <c r="P30" s="73">
        <f t="shared" si="2"/>
        <v>0</v>
      </c>
      <c r="Q30" s="73" t="str">
        <f t="shared" si="4"/>
        <v/>
      </c>
      <c r="R30" s="73" t="str">
        <f t="shared" si="3"/>
        <v/>
      </c>
      <c r="S30" s="73" t="str">
        <f t="shared" si="5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0"/>
        <v/>
      </c>
      <c r="N31" s="13"/>
      <c r="O31" s="73" t="str">
        <f t="shared" si="1"/>
        <v/>
      </c>
      <c r="P31" s="73">
        <f t="shared" si="2"/>
        <v>0</v>
      </c>
      <c r="Q31" s="73" t="str">
        <f t="shared" si="4"/>
        <v/>
      </c>
      <c r="R31" s="73" t="str">
        <f t="shared" si="3"/>
        <v/>
      </c>
      <c r="S31" s="73" t="str">
        <f t="shared" si="5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0"/>
        <v/>
      </c>
      <c r="N32" s="13"/>
      <c r="O32" s="73" t="str">
        <f t="shared" si="1"/>
        <v/>
      </c>
      <c r="P32" s="73">
        <f t="shared" si="2"/>
        <v>0</v>
      </c>
      <c r="Q32" s="73" t="str">
        <f t="shared" si="4"/>
        <v/>
      </c>
      <c r="R32" s="73" t="str">
        <f t="shared" si="3"/>
        <v/>
      </c>
      <c r="S32" s="73" t="str">
        <f t="shared" si="5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0"/>
        <v/>
      </c>
      <c r="N33" s="13"/>
      <c r="O33" s="73" t="str">
        <f t="shared" si="1"/>
        <v/>
      </c>
      <c r="P33" s="73">
        <f t="shared" si="2"/>
        <v>0</v>
      </c>
      <c r="Q33" s="73" t="str">
        <f t="shared" si="4"/>
        <v/>
      </c>
      <c r="R33" s="73" t="str">
        <f t="shared" si="3"/>
        <v/>
      </c>
      <c r="S33" s="73" t="str">
        <f t="shared" si="5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0"/>
        <v/>
      </c>
      <c r="N34" s="13"/>
      <c r="O34" s="73" t="str">
        <f t="shared" si="1"/>
        <v/>
      </c>
      <c r="P34" s="73">
        <f t="shared" si="2"/>
        <v>0</v>
      </c>
      <c r="Q34" s="73" t="str">
        <f t="shared" si="4"/>
        <v/>
      </c>
      <c r="R34" s="73" t="str">
        <f t="shared" si="3"/>
        <v/>
      </c>
      <c r="S34" s="73" t="str">
        <f t="shared" si="5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0"/>
        <v/>
      </c>
      <c r="N35" s="13"/>
      <c r="O35" s="73" t="str">
        <f t="shared" si="1"/>
        <v/>
      </c>
      <c r="P35" s="73">
        <f t="shared" si="2"/>
        <v>0</v>
      </c>
      <c r="Q35" s="73" t="str">
        <f t="shared" si="4"/>
        <v/>
      </c>
      <c r="R35" s="73" t="str">
        <f t="shared" si="3"/>
        <v/>
      </c>
      <c r="S35" s="73" t="str">
        <f t="shared" si="5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0"/>
        <v/>
      </c>
      <c r="N36" s="13"/>
      <c r="O36" s="73" t="str">
        <f t="shared" si="1"/>
        <v/>
      </c>
      <c r="P36" s="73">
        <f t="shared" si="2"/>
        <v>0</v>
      </c>
      <c r="Q36" s="73" t="str">
        <f t="shared" si="4"/>
        <v/>
      </c>
      <c r="R36" s="73" t="str">
        <f t="shared" si="3"/>
        <v/>
      </c>
      <c r="S36" s="73" t="str">
        <f t="shared" si="5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0"/>
        <v/>
      </c>
      <c r="N37" s="13"/>
      <c r="O37" s="73" t="str">
        <f t="shared" si="1"/>
        <v/>
      </c>
      <c r="P37" s="73">
        <f t="shared" si="2"/>
        <v>0</v>
      </c>
      <c r="Q37" s="73" t="str">
        <f t="shared" si="4"/>
        <v/>
      </c>
      <c r="R37" s="73" t="str">
        <f t="shared" si="3"/>
        <v/>
      </c>
      <c r="S37" s="73" t="str">
        <f t="shared" si="5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0"/>
        <v/>
      </c>
      <c r="N38" s="13"/>
      <c r="O38" s="73" t="str">
        <f t="shared" si="1"/>
        <v/>
      </c>
      <c r="P38" s="73">
        <f t="shared" si="2"/>
        <v>0</v>
      </c>
      <c r="Q38" s="73" t="str">
        <f t="shared" si="4"/>
        <v/>
      </c>
      <c r="R38" s="73" t="str">
        <f t="shared" si="3"/>
        <v/>
      </c>
      <c r="S38" s="73" t="str">
        <f t="shared" si="5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0"/>
        <v/>
      </c>
      <c r="N39" s="13"/>
      <c r="O39" s="73" t="str">
        <f t="shared" si="1"/>
        <v/>
      </c>
      <c r="P39" s="73">
        <f t="shared" si="2"/>
        <v>0</v>
      </c>
      <c r="Q39" s="73" t="str">
        <f t="shared" si="4"/>
        <v/>
      </c>
      <c r="R39" s="73" t="str">
        <f t="shared" si="3"/>
        <v/>
      </c>
      <c r="S39" s="73" t="str">
        <f t="shared" si="5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0"/>
        <v/>
      </c>
      <c r="N40" s="13"/>
      <c r="O40" s="73" t="str">
        <f t="shared" si="1"/>
        <v/>
      </c>
      <c r="P40" s="73">
        <f t="shared" si="2"/>
        <v>0</v>
      </c>
      <c r="Q40" s="73" t="str">
        <f t="shared" si="4"/>
        <v/>
      </c>
      <c r="R40" s="73" t="str">
        <f t="shared" si="3"/>
        <v/>
      </c>
      <c r="S40" s="73" t="str">
        <f t="shared" si="5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0"/>
        <v/>
      </c>
      <c r="N41" s="13"/>
      <c r="O41" s="73" t="str">
        <f t="shared" si="1"/>
        <v/>
      </c>
      <c r="P41" s="73">
        <f t="shared" si="2"/>
        <v>0</v>
      </c>
      <c r="Q41" s="73" t="str">
        <f t="shared" si="4"/>
        <v/>
      </c>
      <c r="R41" s="73" t="str">
        <f t="shared" si="3"/>
        <v/>
      </c>
      <c r="S41" s="73" t="str">
        <f t="shared" si="5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0"/>
        <v/>
      </c>
      <c r="N42" s="13"/>
      <c r="O42" s="73" t="str">
        <f t="shared" si="1"/>
        <v/>
      </c>
      <c r="P42" s="73">
        <f t="shared" si="2"/>
        <v>0</v>
      </c>
      <c r="Q42" s="73" t="str">
        <f t="shared" si="4"/>
        <v/>
      </c>
      <c r="R42" s="73" t="str">
        <f t="shared" si="3"/>
        <v/>
      </c>
      <c r="S42" s="73" t="str">
        <f t="shared" si="5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0"/>
        <v/>
      </c>
      <c r="N43" s="13"/>
      <c r="O43" s="73" t="str">
        <f t="shared" si="1"/>
        <v/>
      </c>
      <c r="P43" s="73">
        <f t="shared" si="2"/>
        <v>0</v>
      </c>
      <c r="Q43" s="73" t="str">
        <f t="shared" si="4"/>
        <v/>
      </c>
      <c r="R43" s="73" t="str">
        <f t="shared" si="3"/>
        <v/>
      </c>
      <c r="S43" s="73" t="str">
        <f t="shared" si="5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0"/>
        <v/>
      </c>
      <c r="N44" s="13"/>
      <c r="O44" s="73" t="str">
        <f t="shared" si="1"/>
        <v/>
      </c>
      <c r="P44" s="73">
        <f t="shared" si="2"/>
        <v>0</v>
      </c>
      <c r="Q44" s="73" t="str">
        <f t="shared" si="4"/>
        <v/>
      </c>
      <c r="R44" s="73" t="str">
        <f t="shared" si="3"/>
        <v/>
      </c>
      <c r="S44" s="73" t="str">
        <f t="shared" si="5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0"/>
        <v/>
      </c>
      <c r="N45" s="13"/>
      <c r="O45" s="73" t="str">
        <f t="shared" si="1"/>
        <v/>
      </c>
      <c r="P45" s="73">
        <f t="shared" si="2"/>
        <v>0</v>
      </c>
      <c r="Q45" s="73" t="str">
        <f t="shared" si="4"/>
        <v/>
      </c>
      <c r="R45" s="73" t="str">
        <f t="shared" si="3"/>
        <v/>
      </c>
      <c r="S45" s="73" t="str">
        <f t="shared" si="5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0"/>
        <v/>
      </c>
      <c r="N46" s="13"/>
      <c r="O46" s="73" t="str">
        <f t="shared" si="1"/>
        <v/>
      </c>
      <c r="P46" s="73">
        <f t="shared" si="2"/>
        <v>0</v>
      </c>
      <c r="Q46" s="73" t="str">
        <f t="shared" si="4"/>
        <v/>
      </c>
      <c r="R46" s="73" t="str">
        <f t="shared" si="3"/>
        <v/>
      </c>
      <c r="S46" s="73" t="str">
        <f t="shared" si="5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0"/>
        <v/>
      </c>
      <c r="N47" s="13"/>
      <c r="O47" s="73" t="str">
        <f t="shared" si="1"/>
        <v/>
      </c>
      <c r="P47" s="73">
        <f t="shared" si="2"/>
        <v>0</v>
      </c>
      <c r="Q47" s="73" t="str">
        <f t="shared" si="4"/>
        <v/>
      </c>
      <c r="R47" s="73" t="str">
        <f t="shared" si="3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0"/>
        <v/>
      </c>
      <c r="N48" s="13"/>
      <c r="O48" s="73" t="str">
        <f t="shared" si="1"/>
        <v/>
      </c>
      <c r="P48" s="73">
        <f t="shared" si="2"/>
        <v>0</v>
      </c>
      <c r="Q48" s="73" t="str">
        <f t="shared" si="4"/>
        <v/>
      </c>
      <c r="R48" s="73" t="str">
        <f t="shared" si="3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0"/>
        <v/>
      </c>
      <c r="N49" s="13"/>
      <c r="O49" s="73" t="str">
        <f t="shared" si="1"/>
        <v/>
      </c>
      <c r="P49" s="73">
        <f t="shared" si="2"/>
        <v>0</v>
      </c>
      <c r="Q49" s="73" t="str">
        <f t="shared" si="4"/>
        <v/>
      </c>
      <c r="R49" s="73" t="str">
        <f t="shared" si="3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0"/>
        <v/>
      </c>
      <c r="N50" s="13"/>
      <c r="O50" s="73" t="str">
        <f t="shared" si="1"/>
        <v/>
      </c>
      <c r="P50" s="73">
        <f t="shared" si="2"/>
        <v>0</v>
      </c>
      <c r="Q50" s="73" t="str">
        <f t="shared" si="4"/>
        <v/>
      </c>
      <c r="R50" s="73" t="str">
        <f t="shared" si="3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0"/>
        <v/>
      </c>
      <c r="N51" s="13"/>
      <c r="O51" s="73" t="str">
        <f t="shared" si="1"/>
        <v/>
      </c>
      <c r="P51" s="73">
        <f t="shared" si="2"/>
        <v>0</v>
      </c>
      <c r="Q51" s="73" t="str">
        <f t="shared" si="4"/>
        <v/>
      </c>
      <c r="R51" s="73" t="str">
        <f t="shared" si="3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0"/>
        <v/>
      </c>
      <c r="N52" s="13"/>
      <c r="O52" s="73" t="str">
        <f t="shared" si="1"/>
        <v/>
      </c>
      <c r="P52" s="73">
        <f t="shared" si="2"/>
        <v>0</v>
      </c>
      <c r="Q52" s="73" t="str">
        <f t="shared" si="4"/>
        <v/>
      </c>
      <c r="R52" s="73" t="str">
        <f t="shared" si="3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0"/>
        <v/>
      </c>
      <c r="N53" s="13"/>
      <c r="O53" s="73" t="str">
        <f t="shared" si="1"/>
        <v/>
      </c>
      <c r="P53" s="73">
        <f t="shared" si="2"/>
        <v>0</v>
      </c>
      <c r="Q53" s="73" t="str">
        <f t="shared" si="4"/>
        <v/>
      </c>
      <c r="R53" s="73" t="str">
        <f t="shared" si="3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0"/>
        <v/>
      </c>
      <c r="O54" s="73" t="str">
        <f t="shared" si="1"/>
        <v/>
      </c>
      <c r="P54" s="73">
        <f t="shared" si="2"/>
        <v>0</v>
      </c>
      <c r="Q54" s="73" t="str">
        <f t="shared" si="4"/>
        <v/>
      </c>
      <c r="R54" s="73" t="str">
        <f t="shared" si="3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0"/>
        <v/>
      </c>
      <c r="O55" s="73" t="str">
        <f t="shared" si="1"/>
        <v/>
      </c>
      <c r="P55" s="73">
        <f t="shared" si="2"/>
        <v>0</v>
      </c>
      <c r="Q55" s="73" t="str">
        <f t="shared" si="4"/>
        <v/>
      </c>
      <c r="R55" s="73" t="str">
        <f t="shared" si="3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0"/>
        <v/>
      </c>
      <c r="O56" s="73" t="str">
        <f t="shared" si="1"/>
        <v/>
      </c>
      <c r="P56" s="73">
        <f t="shared" si="2"/>
        <v>0</v>
      </c>
      <c r="Q56" s="73" t="str">
        <f t="shared" si="4"/>
        <v/>
      </c>
      <c r="R56" s="73" t="str">
        <f t="shared" si="3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0"/>
        <v/>
      </c>
      <c r="O57" s="73" t="str">
        <f t="shared" si="1"/>
        <v/>
      </c>
      <c r="P57" s="73">
        <f t="shared" si="2"/>
        <v>0</v>
      </c>
      <c r="Q57" s="73" t="str">
        <f t="shared" si="4"/>
        <v/>
      </c>
      <c r="R57" s="73" t="str">
        <f t="shared" si="3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0"/>
        <v/>
      </c>
      <c r="O58" s="73" t="str">
        <f t="shared" si="1"/>
        <v/>
      </c>
      <c r="P58" s="73">
        <f t="shared" si="2"/>
        <v>0</v>
      </c>
      <c r="Q58" s="73" t="str">
        <f t="shared" si="4"/>
        <v/>
      </c>
      <c r="R58" s="73" t="str">
        <f t="shared" si="3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0"/>
        <v/>
      </c>
      <c r="O59" s="73" t="str">
        <f t="shared" si="1"/>
        <v/>
      </c>
      <c r="P59" s="73">
        <f t="shared" si="2"/>
        <v>0</v>
      </c>
      <c r="Q59" s="73" t="str">
        <f t="shared" si="4"/>
        <v/>
      </c>
      <c r="R59" s="73" t="str">
        <f t="shared" si="3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0"/>
        <v/>
      </c>
      <c r="O60" s="73" t="str">
        <f t="shared" si="1"/>
        <v/>
      </c>
      <c r="P60" s="73">
        <f t="shared" si="2"/>
        <v>0</v>
      </c>
      <c r="Q60" s="73" t="str">
        <f t="shared" si="4"/>
        <v/>
      </c>
      <c r="R60" s="73" t="str">
        <f t="shared" si="3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0"/>
        <v/>
      </c>
      <c r="O61" s="73" t="str">
        <f t="shared" si="1"/>
        <v/>
      </c>
      <c r="P61" s="73">
        <f t="shared" si="2"/>
        <v>0</v>
      </c>
      <c r="Q61" s="73" t="str">
        <f t="shared" si="4"/>
        <v/>
      </c>
      <c r="R61" s="73" t="str">
        <f t="shared" si="3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0"/>
        <v/>
      </c>
      <c r="O62" s="73" t="str">
        <f t="shared" si="1"/>
        <v/>
      </c>
      <c r="P62" s="73">
        <f t="shared" si="2"/>
        <v>0</v>
      </c>
      <c r="Q62" s="73" t="str">
        <f t="shared" si="4"/>
        <v/>
      </c>
      <c r="R62" s="73" t="str">
        <f t="shared" si="3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0"/>
        <v/>
      </c>
      <c r="O63" s="73" t="str">
        <f t="shared" si="1"/>
        <v/>
      </c>
      <c r="P63" s="73">
        <f t="shared" si="2"/>
        <v>0</v>
      </c>
      <c r="Q63" s="73" t="str">
        <f t="shared" si="4"/>
        <v/>
      </c>
      <c r="R63" s="73" t="str">
        <f t="shared" si="3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0"/>
        <v/>
      </c>
      <c r="O64" s="73" t="str">
        <f t="shared" si="1"/>
        <v/>
      </c>
      <c r="P64" s="73">
        <f t="shared" si="2"/>
        <v>0</v>
      </c>
      <c r="Q64" s="73" t="str">
        <f t="shared" si="4"/>
        <v/>
      </c>
      <c r="R64" s="73" t="str">
        <f t="shared" si="3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0"/>
        <v/>
      </c>
      <c r="O65" s="73" t="str">
        <f t="shared" si="1"/>
        <v/>
      </c>
      <c r="P65" s="73">
        <f t="shared" si="2"/>
        <v>0</v>
      </c>
      <c r="Q65" s="73" t="str">
        <f t="shared" si="4"/>
        <v/>
      </c>
      <c r="R65" s="73" t="str">
        <f t="shared" si="3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0"/>
        <v/>
      </c>
      <c r="O66" s="73" t="str">
        <f t="shared" si="1"/>
        <v/>
      </c>
      <c r="P66" s="73">
        <f t="shared" si="2"/>
        <v>0</v>
      </c>
      <c r="Q66" s="73" t="str">
        <f t="shared" si="4"/>
        <v/>
      </c>
      <c r="R66" s="73" t="str">
        <f t="shared" si="3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0"/>
        <v/>
      </c>
      <c r="O67" s="73" t="str">
        <f t="shared" si="1"/>
        <v/>
      </c>
      <c r="P67" s="73">
        <f t="shared" si="2"/>
        <v>0</v>
      </c>
      <c r="Q67" s="73" t="str">
        <f t="shared" si="4"/>
        <v/>
      </c>
      <c r="R67" s="73" t="str">
        <f t="shared" si="3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0"/>
        <v/>
      </c>
      <c r="O68" s="73" t="str">
        <f t="shared" si="1"/>
        <v/>
      </c>
      <c r="P68" s="73">
        <f t="shared" si="2"/>
        <v>0</v>
      </c>
      <c r="Q68" s="73" t="str">
        <f t="shared" si="4"/>
        <v/>
      </c>
      <c r="R68" s="73" t="str">
        <f t="shared" si="3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0"/>
        <v/>
      </c>
      <c r="O69" s="73" t="str">
        <f t="shared" si="1"/>
        <v/>
      </c>
      <c r="P69" s="73">
        <f t="shared" si="2"/>
        <v>0</v>
      </c>
      <c r="Q69" s="73" t="str">
        <f t="shared" si="4"/>
        <v/>
      </c>
      <c r="R69" s="73" t="str">
        <f t="shared" si="3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0"/>
        <v/>
      </c>
      <c r="O70" s="73" t="str">
        <f t="shared" si="1"/>
        <v/>
      </c>
      <c r="P70" s="73">
        <f t="shared" si="2"/>
        <v>0</v>
      </c>
      <c r="Q70" s="73" t="str">
        <f t="shared" si="4"/>
        <v/>
      </c>
      <c r="R70" s="73" t="str">
        <f t="shared" si="3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0"/>
        <v/>
      </c>
      <c r="O71" s="73" t="str">
        <f t="shared" si="1"/>
        <v/>
      </c>
      <c r="P71" s="73">
        <f t="shared" si="2"/>
        <v>0</v>
      </c>
      <c r="Q71" s="73" t="str">
        <f t="shared" si="4"/>
        <v/>
      </c>
      <c r="R71" s="73" t="str">
        <f t="shared" si="3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0"/>
        <v/>
      </c>
      <c r="O72" s="73" t="str">
        <f t="shared" si="1"/>
        <v/>
      </c>
      <c r="P72" s="73">
        <f t="shared" si="2"/>
        <v>0</v>
      </c>
      <c r="Q72" s="73" t="str">
        <f t="shared" si="4"/>
        <v/>
      </c>
      <c r="R72" s="73" t="str">
        <f t="shared" si="3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0"/>
        <v/>
      </c>
      <c r="O73" s="73" t="str">
        <f t="shared" si="1"/>
        <v/>
      </c>
      <c r="P73" s="73">
        <f t="shared" si="2"/>
        <v>0</v>
      </c>
      <c r="Q73" s="73" t="str">
        <f t="shared" si="4"/>
        <v/>
      </c>
      <c r="R73" s="73" t="str">
        <f t="shared" si="3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0"/>
        <v/>
      </c>
      <c r="O74" s="73" t="str">
        <f t="shared" si="1"/>
        <v/>
      </c>
      <c r="P74" s="73">
        <f t="shared" si="2"/>
        <v>0</v>
      </c>
      <c r="Q74" s="73" t="str">
        <f t="shared" si="4"/>
        <v/>
      </c>
      <c r="R74" s="73" t="str">
        <f t="shared" si="3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0"/>
        <v/>
      </c>
      <c r="O75" s="73" t="str">
        <f t="shared" si="1"/>
        <v/>
      </c>
      <c r="P75" s="73">
        <f t="shared" si="2"/>
        <v>0</v>
      </c>
      <c r="Q75" s="73" t="str">
        <f t="shared" si="4"/>
        <v/>
      </c>
      <c r="R75" s="73" t="str">
        <f t="shared" si="3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0"/>
        <v/>
      </c>
      <c r="O76" s="73" t="str">
        <f t="shared" si="1"/>
        <v/>
      </c>
      <c r="P76" s="73">
        <f t="shared" si="2"/>
        <v>0</v>
      </c>
      <c r="Q76" s="73" t="str">
        <f t="shared" si="4"/>
        <v/>
      </c>
      <c r="R76" s="73" t="str">
        <f t="shared" si="3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0"/>
        <v/>
      </c>
      <c r="O77" s="73" t="str">
        <f t="shared" si="1"/>
        <v/>
      </c>
      <c r="P77" s="73">
        <f t="shared" si="2"/>
        <v>0</v>
      </c>
      <c r="Q77" s="73" t="str">
        <f t="shared" si="4"/>
        <v/>
      </c>
      <c r="R77" s="73" t="str">
        <f t="shared" si="3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0"/>
        <v/>
      </c>
      <c r="O78" s="73" t="str">
        <f t="shared" si="1"/>
        <v/>
      </c>
      <c r="P78" s="73">
        <f t="shared" ref="P78:P141" si="6">IF($H78=0%,G78,"")</f>
        <v>0</v>
      </c>
      <c r="Q78" s="73" t="str">
        <f t="shared" si="4"/>
        <v/>
      </c>
      <c r="R78" s="73" t="str">
        <f t="shared" si="3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O79" s="73" t="str">
        <f t="shared" ref="O79:O142" si="8">IF($H79="E",G79,"")</f>
        <v/>
      </c>
      <c r="P79" s="73">
        <f t="shared" si="6"/>
        <v>0</v>
      </c>
      <c r="Q79" s="73" t="str">
        <f t="shared" si="4"/>
        <v/>
      </c>
      <c r="R79" s="73" t="str">
        <f t="shared" si="3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O80" s="73" t="str">
        <f t="shared" si="8"/>
        <v/>
      </c>
      <c r="P80" s="73">
        <f t="shared" si="6"/>
        <v>0</v>
      </c>
      <c r="Q80" s="73" t="str">
        <f t="shared" ref="Q80:Q143" si="9">IF(OR($H80=2%,$H80=6%,$H80=8%),$I80/$H80,IF($H80="0% Decreto",G80,""))</f>
        <v/>
      </c>
      <c r="R80" s="73" t="str">
        <f t="shared" ref="R80:R143" si="10">IF(OR($H80=15%,$H80=16%),$I80/$H80,"")</f>
        <v/>
      </c>
      <c r="S80" s="73" t="str">
        <f t="shared" ref="S80:S143" si="11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O81" s="73" t="str">
        <f t="shared" si="8"/>
        <v/>
      </c>
      <c r="P81" s="73">
        <f t="shared" si="6"/>
        <v>0</v>
      </c>
      <c r="Q81" s="73" t="str">
        <f t="shared" si="9"/>
        <v/>
      </c>
      <c r="R81" s="73" t="str">
        <f t="shared" si="10"/>
        <v/>
      </c>
      <c r="S81" s="73" t="str">
        <f t="shared" si="11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O82" s="73" t="str">
        <f t="shared" si="8"/>
        <v/>
      </c>
      <c r="P82" s="73">
        <f t="shared" si="6"/>
        <v>0</v>
      </c>
      <c r="Q82" s="73" t="str">
        <f t="shared" si="9"/>
        <v/>
      </c>
      <c r="R82" s="73" t="str">
        <f t="shared" si="10"/>
        <v/>
      </c>
      <c r="S82" s="73" t="str">
        <f t="shared" si="11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O83" s="73" t="str">
        <f t="shared" si="8"/>
        <v/>
      </c>
      <c r="P83" s="73">
        <f t="shared" si="6"/>
        <v>0</v>
      </c>
      <c r="Q83" s="73" t="str">
        <f t="shared" si="9"/>
        <v/>
      </c>
      <c r="R83" s="73" t="str">
        <f t="shared" si="10"/>
        <v/>
      </c>
      <c r="S83" s="73" t="str">
        <f t="shared" si="11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O84" s="73" t="str">
        <f t="shared" si="8"/>
        <v/>
      </c>
      <c r="P84" s="73">
        <f t="shared" si="6"/>
        <v>0</v>
      </c>
      <c r="Q84" s="73" t="str">
        <f t="shared" si="9"/>
        <v/>
      </c>
      <c r="R84" s="73" t="str">
        <f t="shared" si="10"/>
        <v/>
      </c>
      <c r="S84" s="73" t="str">
        <f t="shared" si="11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O85" s="73" t="str">
        <f t="shared" si="8"/>
        <v/>
      </c>
      <c r="P85" s="73">
        <f t="shared" si="6"/>
        <v>0</v>
      </c>
      <c r="Q85" s="73" t="str">
        <f t="shared" si="9"/>
        <v/>
      </c>
      <c r="R85" s="73" t="str">
        <f t="shared" si="10"/>
        <v/>
      </c>
      <c r="S85" s="73" t="str">
        <f t="shared" si="11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O86" s="73" t="str">
        <f t="shared" si="8"/>
        <v/>
      </c>
      <c r="P86" s="73">
        <f t="shared" si="6"/>
        <v>0</v>
      </c>
      <c r="Q86" s="73" t="str">
        <f t="shared" si="9"/>
        <v/>
      </c>
      <c r="R86" s="73" t="str">
        <f t="shared" si="10"/>
        <v/>
      </c>
      <c r="S86" s="73" t="str">
        <f t="shared" si="11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O87" s="73" t="str">
        <f t="shared" si="8"/>
        <v/>
      </c>
      <c r="P87" s="73">
        <f t="shared" si="6"/>
        <v>0</v>
      </c>
      <c r="Q87" s="73" t="str">
        <f t="shared" si="9"/>
        <v/>
      </c>
      <c r="R87" s="73" t="str">
        <f t="shared" si="10"/>
        <v/>
      </c>
      <c r="S87" s="73" t="str">
        <f t="shared" si="11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O88" s="73" t="str">
        <f t="shared" si="8"/>
        <v/>
      </c>
      <c r="P88" s="73">
        <f t="shared" si="6"/>
        <v>0</v>
      </c>
      <c r="Q88" s="73" t="str">
        <f t="shared" si="9"/>
        <v/>
      </c>
      <c r="R88" s="73" t="str">
        <f t="shared" si="10"/>
        <v/>
      </c>
      <c r="S88" s="73" t="str">
        <f t="shared" si="11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O89" s="73" t="str">
        <f t="shared" si="8"/>
        <v/>
      </c>
      <c r="P89" s="73">
        <f t="shared" si="6"/>
        <v>0</v>
      </c>
      <c r="Q89" s="73" t="str">
        <f t="shared" si="9"/>
        <v/>
      </c>
      <c r="R89" s="73" t="str">
        <f t="shared" si="10"/>
        <v/>
      </c>
      <c r="S89" s="73" t="str">
        <f t="shared" si="11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O90" s="73" t="str">
        <f t="shared" si="8"/>
        <v/>
      </c>
      <c r="P90" s="73">
        <f t="shared" si="6"/>
        <v>0</v>
      </c>
      <c r="Q90" s="73" t="str">
        <f t="shared" si="9"/>
        <v/>
      </c>
      <c r="R90" s="73" t="str">
        <f t="shared" si="10"/>
        <v/>
      </c>
      <c r="S90" s="73" t="str">
        <f t="shared" si="11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O91" s="73" t="str">
        <f t="shared" si="8"/>
        <v/>
      </c>
      <c r="P91" s="73">
        <f t="shared" si="6"/>
        <v>0</v>
      </c>
      <c r="Q91" s="73" t="str">
        <f t="shared" si="9"/>
        <v/>
      </c>
      <c r="R91" s="73" t="str">
        <f t="shared" si="10"/>
        <v/>
      </c>
      <c r="S91" s="73" t="str">
        <f t="shared" si="11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O92" s="73" t="str">
        <f t="shared" si="8"/>
        <v/>
      </c>
      <c r="P92" s="73">
        <f t="shared" si="6"/>
        <v>0</v>
      </c>
      <c r="Q92" s="73" t="str">
        <f t="shared" si="9"/>
        <v/>
      </c>
      <c r="R92" s="73" t="str">
        <f t="shared" si="10"/>
        <v/>
      </c>
      <c r="S92" s="73" t="str">
        <f t="shared" si="11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O93" s="73" t="str">
        <f t="shared" si="8"/>
        <v/>
      </c>
      <c r="P93" s="73">
        <f t="shared" si="6"/>
        <v>0</v>
      </c>
      <c r="Q93" s="73" t="str">
        <f t="shared" si="9"/>
        <v/>
      </c>
      <c r="R93" s="73" t="str">
        <f t="shared" si="10"/>
        <v/>
      </c>
      <c r="S93" s="73" t="str">
        <f t="shared" si="11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O94" s="73" t="str">
        <f t="shared" si="8"/>
        <v/>
      </c>
      <c r="P94" s="73">
        <f t="shared" si="6"/>
        <v>0</v>
      </c>
      <c r="Q94" s="73" t="str">
        <f t="shared" si="9"/>
        <v/>
      </c>
      <c r="R94" s="73" t="str">
        <f t="shared" si="10"/>
        <v/>
      </c>
      <c r="S94" s="73" t="str">
        <f t="shared" si="11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O95" s="73" t="str">
        <f t="shared" si="8"/>
        <v/>
      </c>
      <c r="P95" s="73">
        <f t="shared" si="6"/>
        <v>0</v>
      </c>
      <c r="Q95" s="73" t="str">
        <f t="shared" si="9"/>
        <v/>
      </c>
      <c r="R95" s="73" t="str">
        <f t="shared" si="10"/>
        <v/>
      </c>
      <c r="S95" s="73" t="str">
        <f t="shared" si="11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O96" s="73" t="str">
        <f t="shared" si="8"/>
        <v/>
      </c>
      <c r="P96" s="73">
        <f t="shared" si="6"/>
        <v>0</v>
      </c>
      <c r="Q96" s="73" t="str">
        <f t="shared" si="9"/>
        <v/>
      </c>
      <c r="R96" s="73" t="str">
        <f t="shared" si="10"/>
        <v/>
      </c>
      <c r="S96" s="73" t="str">
        <f t="shared" si="11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O97" s="73" t="str">
        <f t="shared" si="8"/>
        <v/>
      </c>
      <c r="P97" s="73">
        <f t="shared" si="6"/>
        <v>0</v>
      </c>
      <c r="Q97" s="73" t="str">
        <f t="shared" si="9"/>
        <v/>
      </c>
      <c r="R97" s="73" t="str">
        <f t="shared" si="10"/>
        <v/>
      </c>
      <c r="S97" s="73" t="str">
        <f t="shared" si="11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O98" s="73" t="str">
        <f t="shared" si="8"/>
        <v/>
      </c>
      <c r="P98" s="73">
        <f t="shared" si="6"/>
        <v>0</v>
      </c>
      <c r="Q98" s="73" t="str">
        <f t="shared" si="9"/>
        <v/>
      </c>
      <c r="R98" s="73" t="str">
        <f t="shared" si="10"/>
        <v/>
      </c>
      <c r="S98" s="73" t="str">
        <f t="shared" si="11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O99" s="73" t="str">
        <f t="shared" si="8"/>
        <v/>
      </c>
      <c r="P99" s="73">
        <f t="shared" si="6"/>
        <v>0</v>
      </c>
      <c r="Q99" s="73" t="str">
        <f t="shared" si="9"/>
        <v/>
      </c>
      <c r="R99" s="73" t="str">
        <f t="shared" si="10"/>
        <v/>
      </c>
      <c r="S99" s="73" t="str">
        <f t="shared" si="11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O100" s="73" t="str">
        <f t="shared" si="8"/>
        <v/>
      </c>
      <c r="P100" s="73">
        <f t="shared" si="6"/>
        <v>0</v>
      </c>
      <c r="Q100" s="73" t="str">
        <f t="shared" si="9"/>
        <v/>
      </c>
      <c r="R100" s="73" t="str">
        <f t="shared" si="10"/>
        <v/>
      </c>
      <c r="S100" s="73" t="str">
        <f t="shared" si="11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O101" s="73" t="str">
        <f t="shared" si="8"/>
        <v/>
      </c>
      <c r="P101" s="73">
        <f t="shared" si="6"/>
        <v>0</v>
      </c>
      <c r="Q101" s="73" t="str">
        <f t="shared" si="9"/>
        <v/>
      </c>
      <c r="R101" s="73" t="str">
        <f t="shared" si="10"/>
        <v/>
      </c>
      <c r="S101" s="73" t="str">
        <f t="shared" si="11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O102" s="73" t="str">
        <f t="shared" si="8"/>
        <v/>
      </c>
      <c r="P102" s="73">
        <f t="shared" si="6"/>
        <v>0</v>
      </c>
      <c r="Q102" s="73" t="str">
        <f t="shared" si="9"/>
        <v/>
      </c>
      <c r="R102" s="73" t="str">
        <f t="shared" si="10"/>
        <v/>
      </c>
      <c r="S102" s="73" t="str">
        <f t="shared" si="11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O103" s="73" t="str">
        <f t="shared" si="8"/>
        <v/>
      </c>
      <c r="P103" s="73">
        <f t="shared" si="6"/>
        <v>0</v>
      </c>
      <c r="Q103" s="73" t="str">
        <f t="shared" si="9"/>
        <v/>
      </c>
      <c r="R103" s="73" t="str">
        <f t="shared" si="10"/>
        <v/>
      </c>
      <c r="S103" s="73" t="str">
        <f t="shared" si="11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O104" s="73" t="str">
        <f t="shared" si="8"/>
        <v/>
      </c>
      <c r="P104" s="73">
        <f t="shared" si="6"/>
        <v>0</v>
      </c>
      <c r="Q104" s="73" t="str">
        <f t="shared" si="9"/>
        <v/>
      </c>
      <c r="R104" s="73" t="str">
        <f t="shared" si="10"/>
        <v/>
      </c>
      <c r="S104" s="73" t="str">
        <f t="shared" si="11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O105" s="73" t="str">
        <f t="shared" si="8"/>
        <v/>
      </c>
      <c r="P105" s="73">
        <f t="shared" si="6"/>
        <v>0</v>
      </c>
      <c r="Q105" s="73" t="str">
        <f t="shared" si="9"/>
        <v/>
      </c>
      <c r="R105" s="73" t="str">
        <f t="shared" si="10"/>
        <v/>
      </c>
      <c r="S105" s="73" t="str">
        <f t="shared" si="11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O106" s="73" t="str">
        <f t="shared" si="8"/>
        <v/>
      </c>
      <c r="P106" s="73">
        <f t="shared" si="6"/>
        <v>0</v>
      </c>
      <c r="Q106" s="73" t="str">
        <f t="shared" si="9"/>
        <v/>
      </c>
      <c r="R106" s="73" t="str">
        <f t="shared" si="10"/>
        <v/>
      </c>
      <c r="S106" s="73" t="str">
        <f t="shared" si="11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O107" s="73" t="str">
        <f t="shared" si="8"/>
        <v/>
      </c>
      <c r="P107" s="73">
        <f t="shared" si="6"/>
        <v>0</v>
      </c>
      <c r="Q107" s="73" t="str">
        <f t="shared" si="9"/>
        <v/>
      </c>
      <c r="R107" s="73" t="str">
        <f t="shared" si="10"/>
        <v/>
      </c>
      <c r="S107" s="73" t="str">
        <f t="shared" si="11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O108" s="73" t="str">
        <f t="shared" si="8"/>
        <v/>
      </c>
      <c r="P108" s="73">
        <f t="shared" si="6"/>
        <v>0</v>
      </c>
      <c r="Q108" s="73" t="str">
        <f t="shared" si="9"/>
        <v/>
      </c>
      <c r="R108" s="73" t="str">
        <f t="shared" si="10"/>
        <v/>
      </c>
      <c r="S108" s="73" t="str">
        <f t="shared" si="11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O109" s="73" t="str">
        <f t="shared" si="8"/>
        <v/>
      </c>
      <c r="P109" s="73">
        <f t="shared" si="6"/>
        <v>0</v>
      </c>
      <c r="Q109" s="73" t="str">
        <f t="shared" si="9"/>
        <v/>
      </c>
      <c r="R109" s="73" t="str">
        <f t="shared" si="10"/>
        <v/>
      </c>
      <c r="S109" s="73" t="str">
        <f t="shared" si="11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O110" s="73" t="str">
        <f t="shared" si="8"/>
        <v/>
      </c>
      <c r="P110" s="73">
        <f t="shared" si="6"/>
        <v>0</v>
      </c>
      <c r="Q110" s="73" t="str">
        <f t="shared" si="9"/>
        <v/>
      </c>
      <c r="R110" s="73" t="str">
        <f t="shared" si="10"/>
        <v/>
      </c>
      <c r="S110" s="73" t="str">
        <f t="shared" si="11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O111" s="73" t="str">
        <f t="shared" si="8"/>
        <v/>
      </c>
      <c r="P111" s="73">
        <f t="shared" si="6"/>
        <v>0</v>
      </c>
      <c r="Q111" s="73" t="str">
        <f t="shared" si="9"/>
        <v/>
      </c>
      <c r="R111" s="73" t="str">
        <f t="shared" si="10"/>
        <v/>
      </c>
      <c r="S111" s="73" t="str">
        <f t="shared" si="11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O112" s="73" t="str">
        <f t="shared" si="8"/>
        <v/>
      </c>
      <c r="P112" s="73">
        <f t="shared" si="6"/>
        <v>0</v>
      </c>
      <c r="Q112" s="73" t="str">
        <f t="shared" si="9"/>
        <v/>
      </c>
      <c r="R112" s="73" t="str">
        <f t="shared" si="10"/>
        <v/>
      </c>
      <c r="S112" s="73" t="str">
        <f t="shared" si="11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O113" s="73" t="str">
        <f t="shared" si="8"/>
        <v/>
      </c>
      <c r="P113" s="73">
        <f t="shared" si="6"/>
        <v>0</v>
      </c>
      <c r="Q113" s="73" t="str">
        <f t="shared" si="9"/>
        <v/>
      </c>
      <c r="R113" s="73" t="str">
        <f t="shared" si="10"/>
        <v/>
      </c>
      <c r="S113" s="73" t="str">
        <f t="shared" si="11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O114" s="73" t="str">
        <f t="shared" si="8"/>
        <v/>
      </c>
      <c r="P114" s="73">
        <f t="shared" si="6"/>
        <v>0</v>
      </c>
      <c r="Q114" s="73" t="str">
        <f t="shared" si="9"/>
        <v/>
      </c>
      <c r="R114" s="73" t="str">
        <f t="shared" si="10"/>
        <v/>
      </c>
      <c r="S114" s="73" t="str">
        <f t="shared" si="11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O115" s="73" t="str">
        <f t="shared" si="8"/>
        <v/>
      </c>
      <c r="P115" s="73">
        <f t="shared" si="6"/>
        <v>0</v>
      </c>
      <c r="Q115" s="73" t="str">
        <f t="shared" si="9"/>
        <v/>
      </c>
      <c r="R115" s="73" t="str">
        <f t="shared" si="10"/>
        <v/>
      </c>
      <c r="S115" s="73" t="str">
        <f t="shared" si="11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O116" s="73" t="str">
        <f t="shared" si="8"/>
        <v/>
      </c>
      <c r="P116" s="73">
        <f t="shared" si="6"/>
        <v>0</v>
      </c>
      <c r="Q116" s="73" t="str">
        <f t="shared" si="9"/>
        <v/>
      </c>
      <c r="R116" s="73" t="str">
        <f t="shared" si="10"/>
        <v/>
      </c>
      <c r="S116" s="73" t="str">
        <f t="shared" si="11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O117" s="73" t="str">
        <f t="shared" si="8"/>
        <v/>
      </c>
      <c r="P117" s="73">
        <f t="shared" si="6"/>
        <v>0</v>
      </c>
      <c r="Q117" s="73" t="str">
        <f t="shared" si="9"/>
        <v/>
      </c>
      <c r="R117" s="73" t="str">
        <f t="shared" si="10"/>
        <v/>
      </c>
      <c r="S117" s="73" t="str">
        <f t="shared" si="11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O118" s="73" t="str">
        <f t="shared" si="8"/>
        <v/>
      </c>
      <c r="P118" s="73">
        <f t="shared" si="6"/>
        <v>0</v>
      </c>
      <c r="Q118" s="73" t="str">
        <f t="shared" si="9"/>
        <v/>
      </c>
      <c r="R118" s="73" t="str">
        <f t="shared" si="10"/>
        <v/>
      </c>
      <c r="S118" s="73" t="str">
        <f t="shared" si="11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O119" s="73" t="str">
        <f t="shared" si="8"/>
        <v/>
      </c>
      <c r="P119" s="73">
        <f t="shared" si="6"/>
        <v>0</v>
      </c>
      <c r="Q119" s="73" t="str">
        <f t="shared" si="9"/>
        <v/>
      </c>
      <c r="R119" s="73" t="str">
        <f t="shared" si="10"/>
        <v/>
      </c>
      <c r="S119" s="73" t="str">
        <f t="shared" si="11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O120" s="73" t="str">
        <f t="shared" si="8"/>
        <v/>
      </c>
      <c r="P120" s="73">
        <f t="shared" si="6"/>
        <v>0</v>
      </c>
      <c r="Q120" s="73" t="str">
        <f t="shared" si="9"/>
        <v/>
      </c>
      <c r="R120" s="73" t="str">
        <f t="shared" si="10"/>
        <v/>
      </c>
      <c r="S120" s="73" t="str">
        <f t="shared" si="11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O121" s="73" t="str">
        <f t="shared" si="8"/>
        <v/>
      </c>
      <c r="P121" s="73">
        <f t="shared" si="6"/>
        <v>0</v>
      </c>
      <c r="Q121" s="73" t="str">
        <f t="shared" si="9"/>
        <v/>
      </c>
      <c r="R121" s="73" t="str">
        <f t="shared" si="10"/>
        <v/>
      </c>
      <c r="S121" s="73" t="str">
        <f t="shared" si="11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O122" s="73" t="str">
        <f t="shared" si="8"/>
        <v/>
      </c>
      <c r="P122" s="73">
        <f t="shared" si="6"/>
        <v>0</v>
      </c>
      <c r="Q122" s="73" t="str">
        <f t="shared" si="9"/>
        <v/>
      </c>
      <c r="R122" s="73" t="str">
        <f t="shared" si="10"/>
        <v/>
      </c>
      <c r="S122" s="73" t="str">
        <f t="shared" si="11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O123" s="73" t="str">
        <f t="shared" si="8"/>
        <v/>
      </c>
      <c r="P123" s="73">
        <f t="shared" si="6"/>
        <v>0</v>
      </c>
      <c r="Q123" s="73" t="str">
        <f t="shared" si="9"/>
        <v/>
      </c>
      <c r="R123" s="73" t="str">
        <f t="shared" si="10"/>
        <v/>
      </c>
      <c r="S123" s="73" t="str">
        <f t="shared" si="11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O124" s="73" t="str">
        <f t="shared" si="8"/>
        <v/>
      </c>
      <c r="P124" s="73">
        <f t="shared" si="6"/>
        <v>0</v>
      </c>
      <c r="Q124" s="73" t="str">
        <f t="shared" si="9"/>
        <v/>
      </c>
      <c r="R124" s="73" t="str">
        <f t="shared" si="10"/>
        <v/>
      </c>
      <c r="S124" s="73" t="str">
        <f t="shared" si="11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O125" s="73" t="str">
        <f t="shared" si="8"/>
        <v/>
      </c>
      <c r="P125" s="73">
        <f t="shared" si="6"/>
        <v>0</v>
      </c>
      <c r="Q125" s="73" t="str">
        <f t="shared" si="9"/>
        <v/>
      </c>
      <c r="R125" s="73" t="str">
        <f t="shared" si="10"/>
        <v/>
      </c>
      <c r="S125" s="73" t="str">
        <f t="shared" si="11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O126" s="73" t="str">
        <f t="shared" si="8"/>
        <v/>
      </c>
      <c r="P126" s="73">
        <f t="shared" si="6"/>
        <v>0</v>
      </c>
      <c r="Q126" s="73" t="str">
        <f t="shared" si="9"/>
        <v/>
      </c>
      <c r="R126" s="73" t="str">
        <f t="shared" si="10"/>
        <v/>
      </c>
      <c r="S126" s="73" t="str">
        <f t="shared" si="11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O127" s="73" t="str">
        <f t="shared" si="8"/>
        <v/>
      </c>
      <c r="P127" s="73">
        <f t="shared" si="6"/>
        <v>0</v>
      </c>
      <c r="Q127" s="73" t="str">
        <f t="shared" si="9"/>
        <v/>
      </c>
      <c r="R127" s="73" t="str">
        <f t="shared" si="10"/>
        <v/>
      </c>
      <c r="S127" s="73" t="str">
        <f t="shared" si="11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O128" s="73" t="str">
        <f t="shared" si="8"/>
        <v/>
      </c>
      <c r="P128" s="73">
        <f t="shared" si="6"/>
        <v>0</v>
      </c>
      <c r="Q128" s="73" t="str">
        <f t="shared" si="9"/>
        <v/>
      </c>
      <c r="R128" s="73" t="str">
        <f t="shared" si="10"/>
        <v/>
      </c>
      <c r="S128" s="73" t="str">
        <f t="shared" si="11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O129" s="73" t="str">
        <f t="shared" si="8"/>
        <v/>
      </c>
      <c r="P129" s="73">
        <f t="shared" si="6"/>
        <v>0</v>
      </c>
      <c r="Q129" s="73" t="str">
        <f t="shared" si="9"/>
        <v/>
      </c>
      <c r="R129" s="73" t="str">
        <f t="shared" si="10"/>
        <v/>
      </c>
      <c r="S129" s="73" t="str">
        <f t="shared" si="11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O130" s="73" t="str">
        <f t="shared" si="8"/>
        <v/>
      </c>
      <c r="P130" s="73">
        <f t="shared" si="6"/>
        <v>0</v>
      </c>
      <c r="Q130" s="73" t="str">
        <f t="shared" si="9"/>
        <v/>
      </c>
      <c r="R130" s="73" t="str">
        <f t="shared" si="10"/>
        <v/>
      </c>
      <c r="S130" s="73" t="str">
        <f t="shared" si="11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O131" s="73" t="str">
        <f t="shared" si="8"/>
        <v/>
      </c>
      <c r="P131" s="73">
        <f t="shared" si="6"/>
        <v>0</v>
      </c>
      <c r="Q131" s="73" t="str">
        <f t="shared" si="9"/>
        <v/>
      </c>
      <c r="R131" s="73" t="str">
        <f t="shared" si="10"/>
        <v/>
      </c>
      <c r="S131" s="73" t="str">
        <f t="shared" si="11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O132" s="73" t="str">
        <f t="shared" si="8"/>
        <v/>
      </c>
      <c r="P132" s="73">
        <f t="shared" si="6"/>
        <v>0</v>
      </c>
      <c r="Q132" s="73" t="str">
        <f t="shared" si="9"/>
        <v/>
      </c>
      <c r="R132" s="73" t="str">
        <f t="shared" si="10"/>
        <v/>
      </c>
      <c r="S132" s="73" t="str">
        <f t="shared" si="11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O133" s="73" t="str">
        <f t="shared" si="8"/>
        <v/>
      </c>
      <c r="P133" s="73">
        <f t="shared" si="6"/>
        <v>0</v>
      </c>
      <c r="Q133" s="73" t="str">
        <f t="shared" si="9"/>
        <v/>
      </c>
      <c r="R133" s="73" t="str">
        <f t="shared" si="10"/>
        <v/>
      </c>
      <c r="S133" s="73" t="str">
        <f t="shared" si="11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O134" s="73" t="str">
        <f t="shared" si="8"/>
        <v/>
      </c>
      <c r="P134" s="73">
        <f t="shared" si="6"/>
        <v>0</v>
      </c>
      <c r="Q134" s="73" t="str">
        <f t="shared" si="9"/>
        <v/>
      </c>
      <c r="R134" s="73" t="str">
        <f t="shared" si="10"/>
        <v/>
      </c>
      <c r="S134" s="73" t="str">
        <f t="shared" si="11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O135" s="73" t="str">
        <f t="shared" si="8"/>
        <v/>
      </c>
      <c r="P135" s="73">
        <f t="shared" si="6"/>
        <v>0</v>
      </c>
      <c r="Q135" s="73" t="str">
        <f t="shared" si="9"/>
        <v/>
      </c>
      <c r="R135" s="73" t="str">
        <f t="shared" si="10"/>
        <v/>
      </c>
      <c r="S135" s="73" t="str">
        <f t="shared" si="11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O136" s="73" t="str">
        <f t="shared" si="8"/>
        <v/>
      </c>
      <c r="P136" s="73">
        <f t="shared" si="6"/>
        <v>0</v>
      </c>
      <c r="Q136" s="73" t="str">
        <f t="shared" si="9"/>
        <v/>
      </c>
      <c r="R136" s="73" t="str">
        <f t="shared" si="10"/>
        <v/>
      </c>
      <c r="S136" s="73" t="str">
        <f t="shared" si="11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O137" s="73" t="str">
        <f t="shared" si="8"/>
        <v/>
      </c>
      <c r="P137" s="73">
        <f t="shared" si="6"/>
        <v>0</v>
      </c>
      <c r="Q137" s="73" t="str">
        <f t="shared" si="9"/>
        <v/>
      </c>
      <c r="R137" s="73" t="str">
        <f t="shared" si="10"/>
        <v/>
      </c>
      <c r="S137" s="73" t="str">
        <f t="shared" si="11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O138" s="73" t="str">
        <f t="shared" si="8"/>
        <v/>
      </c>
      <c r="P138" s="73">
        <f t="shared" si="6"/>
        <v>0</v>
      </c>
      <c r="Q138" s="73" t="str">
        <f t="shared" si="9"/>
        <v/>
      </c>
      <c r="R138" s="73" t="str">
        <f t="shared" si="10"/>
        <v/>
      </c>
      <c r="S138" s="73" t="str">
        <f t="shared" si="11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O139" s="73" t="str">
        <f t="shared" si="8"/>
        <v/>
      </c>
      <c r="P139" s="73">
        <f t="shared" si="6"/>
        <v>0</v>
      </c>
      <c r="Q139" s="73" t="str">
        <f t="shared" si="9"/>
        <v/>
      </c>
      <c r="R139" s="73" t="str">
        <f t="shared" si="10"/>
        <v/>
      </c>
      <c r="S139" s="73" t="str">
        <f t="shared" si="11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O140" s="73" t="str">
        <f t="shared" si="8"/>
        <v/>
      </c>
      <c r="P140" s="73">
        <f t="shared" si="6"/>
        <v>0</v>
      </c>
      <c r="Q140" s="73" t="str">
        <f t="shared" si="9"/>
        <v/>
      </c>
      <c r="R140" s="73" t="str">
        <f t="shared" si="10"/>
        <v/>
      </c>
      <c r="S140" s="73" t="str">
        <f t="shared" si="11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O141" s="73" t="str">
        <f t="shared" si="8"/>
        <v/>
      </c>
      <c r="P141" s="73">
        <f t="shared" si="6"/>
        <v>0</v>
      </c>
      <c r="Q141" s="73" t="str">
        <f t="shared" si="9"/>
        <v/>
      </c>
      <c r="R141" s="73" t="str">
        <f t="shared" si="10"/>
        <v/>
      </c>
      <c r="S141" s="73" t="str">
        <f t="shared" si="11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O142" s="73" t="str">
        <f t="shared" si="8"/>
        <v/>
      </c>
      <c r="P142" s="73">
        <f t="shared" ref="P142:P205" si="12">IF($H142=0%,G142,"")</f>
        <v>0</v>
      </c>
      <c r="Q142" s="73" t="str">
        <f t="shared" si="9"/>
        <v/>
      </c>
      <c r="R142" s="73" t="str">
        <f t="shared" si="10"/>
        <v/>
      </c>
      <c r="S142" s="73" t="str">
        <f t="shared" si="11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O143" s="73" t="str">
        <f t="shared" ref="O143:O206" si="14">IF($H143="E",G143,"")</f>
        <v/>
      </c>
      <c r="P143" s="73">
        <f t="shared" si="12"/>
        <v>0</v>
      </c>
      <c r="Q143" s="73" t="str">
        <f t="shared" si="9"/>
        <v/>
      </c>
      <c r="R143" s="73" t="str">
        <f t="shared" si="10"/>
        <v/>
      </c>
      <c r="S143" s="73" t="str">
        <f t="shared" si="11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O144" s="73" t="str">
        <f t="shared" si="14"/>
        <v/>
      </c>
      <c r="P144" s="73">
        <f t="shared" si="12"/>
        <v>0</v>
      </c>
      <c r="Q144" s="73" t="str">
        <f t="shared" ref="Q144:Q207" si="15">IF(OR($H144=2%,$H144=6%,$H144=8%),$I144/$H144,IF($H144="0% Decreto",G144,""))</f>
        <v/>
      </c>
      <c r="R144" s="73" t="str">
        <f t="shared" ref="R144:R207" si="16">IF(OR($H144=15%,$H144=16%),$I144/$H144,"")</f>
        <v/>
      </c>
      <c r="S144" s="73" t="str">
        <f t="shared" ref="S144:S207" si="17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O145" s="73" t="str">
        <f t="shared" si="14"/>
        <v/>
      </c>
      <c r="P145" s="73">
        <f t="shared" si="12"/>
        <v>0</v>
      </c>
      <c r="Q145" s="73" t="str">
        <f t="shared" si="15"/>
        <v/>
      </c>
      <c r="R145" s="73" t="str">
        <f t="shared" si="16"/>
        <v/>
      </c>
      <c r="S145" s="73" t="str">
        <f t="shared" si="17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O146" s="73" t="str">
        <f t="shared" si="14"/>
        <v/>
      </c>
      <c r="P146" s="73">
        <f t="shared" si="12"/>
        <v>0</v>
      </c>
      <c r="Q146" s="73" t="str">
        <f t="shared" si="15"/>
        <v/>
      </c>
      <c r="R146" s="73" t="str">
        <f t="shared" si="16"/>
        <v/>
      </c>
      <c r="S146" s="73" t="str">
        <f t="shared" si="17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O147" s="73" t="str">
        <f t="shared" si="14"/>
        <v/>
      </c>
      <c r="P147" s="73">
        <f t="shared" si="12"/>
        <v>0</v>
      </c>
      <c r="Q147" s="73" t="str">
        <f t="shared" si="15"/>
        <v/>
      </c>
      <c r="R147" s="73" t="str">
        <f t="shared" si="16"/>
        <v/>
      </c>
      <c r="S147" s="73" t="str">
        <f t="shared" si="17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O148" s="73" t="str">
        <f t="shared" si="14"/>
        <v/>
      </c>
      <c r="P148" s="73">
        <f t="shared" si="12"/>
        <v>0</v>
      </c>
      <c r="Q148" s="73" t="str">
        <f t="shared" si="15"/>
        <v/>
      </c>
      <c r="R148" s="73" t="str">
        <f t="shared" si="16"/>
        <v/>
      </c>
      <c r="S148" s="73" t="str">
        <f t="shared" si="17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O149" s="73" t="str">
        <f t="shared" si="14"/>
        <v/>
      </c>
      <c r="P149" s="73">
        <f t="shared" si="12"/>
        <v>0</v>
      </c>
      <c r="Q149" s="73" t="str">
        <f t="shared" si="15"/>
        <v/>
      </c>
      <c r="R149" s="73" t="str">
        <f t="shared" si="16"/>
        <v/>
      </c>
      <c r="S149" s="73" t="str">
        <f t="shared" si="17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O150" s="73" t="str">
        <f t="shared" si="14"/>
        <v/>
      </c>
      <c r="P150" s="73">
        <f t="shared" si="12"/>
        <v>0</v>
      </c>
      <c r="Q150" s="73" t="str">
        <f t="shared" si="15"/>
        <v/>
      </c>
      <c r="R150" s="73" t="str">
        <f t="shared" si="16"/>
        <v/>
      </c>
      <c r="S150" s="73" t="str">
        <f t="shared" si="17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O151" s="73" t="str">
        <f t="shared" si="14"/>
        <v/>
      </c>
      <c r="P151" s="73">
        <f t="shared" si="12"/>
        <v>0</v>
      </c>
      <c r="Q151" s="73" t="str">
        <f t="shared" si="15"/>
        <v/>
      </c>
      <c r="R151" s="73" t="str">
        <f t="shared" si="16"/>
        <v/>
      </c>
      <c r="S151" s="73" t="str">
        <f t="shared" si="17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O152" s="73" t="str">
        <f t="shared" si="14"/>
        <v/>
      </c>
      <c r="P152" s="73">
        <f t="shared" si="12"/>
        <v>0</v>
      </c>
      <c r="Q152" s="73" t="str">
        <f t="shared" si="15"/>
        <v/>
      </c>
      <c r="R152" s="73" t="str">
        <f t="shared" si="16"/>
        <v/>
      </c>
      <c r="S152" s="73" t="str">
        <f t="shared" si="17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O153" s="73" t="str">
        <f t="shared" si="14"/>
        <v/>
      </c>
      <c r="P153" s="73">
        <f t="shared" si="12"/>
        <v>0</v>
      </c>
      <c r="Q153" s="73" t="str">
        <f t="shared" si="15"/>
        <v/>
      </c>
      <c r="R153" s="73" t="str">
        <f t="shared" si="16"/>
        <v/>
      </c>
      <c r="S153" s="73" t="str">
        <f t="shared" si="17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O154" s="73" t="str">
        <f t="shared" si="14"/>
        <v/>
      </c>
      <c r="P154" s="73">
        <f t="shared" si="12"/>
        <v>0</v>
      </c>
      <c r="Q154" s="73" t="str">
        <f t="shared" si="15"/>
        <v/>
      </c>
      <c r="R154" s="73" t="str">
        <f t="shared" si="16"/>
        <v/>
      </c>
      <c r="S154" s="73" t="str">
        <f t="shared" si="17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O155" s="73" t="str">
        <f t="shared" si="14"/>
        <v/>
      </c>
      <c r="P155" s="73">
        <f t="shared" si="12"/>
        <v>0</v>
      </c>
      <c r="Q155" s="73" t="str">
        <f t="shared" si="15"/>
        <v/>
      </c>
      <c r="R155" s="73" t="str">
        <f t="shared" si="16"/>
        <v/>
      </c>
      <c r="S155" s="73" t="str">
        <f t="shared" si="17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O156" s="73" t="str">
        <f t="shared" si="14"/>
        <v/>
      </c>
      <c r="P156" s="73">
        <f t="shared" si="12"/>
        <v>0</v>
      </c>
      <c r="Q156" s="73" t="str">
        <f t="shared" si="15"/>
        <v/>
      </c>
      <c r="R156" s="73" t="str">
        <f t="shared" si="16"/>
        <v/>
      </c>
      <c r="S156" s="73" t="str">
        <f t="shared" si="17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O157" s="73" t="str">
        <f t="shared" si="14"/>
        <v/>
      </c>
      <c r="P157" s="73">
        <f t="shared" si="12"/>
        <v>0</v>
      </c>
      <c r="Q157" s="73" t="str">
        <f t="shared" si="15"/>
        <v/>
      </c>
      <c r="R157" s="73" t="str">
        <f t="shared" si="16"/>
        <v/>
      </c>
      <c r="S157" s="73" t="str">
        <f t="shared" si="17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O158" s="73" t="str">
        <f t="shared" si="14"/>
        <v/>
      </c>
      <c r="P158" s="73">
        <f t="shared" si="12"/>
        <v>0</v>
      </c>
      <c r="Q158" s="73" t="str">
        <f t="shared" si="15"/>
        <v/>
      </c>
      <c r="R158" s="73" t="str">
        <f t="shared" si="16"/>
        <v/>
      </c>
      <c r="S158" s="73" t="str">
        <f t="shared" si="17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O159" s="73" t="str">
        <f t="shared" si="14"/>
        <v/>
      </c>
      <c r="P159" s="73">
        <f t="shared" si="12"/>
        <v>0</v>
      </c>
      <c r="Q159" s="73" t="str">
        <f t="shared" si="15"/>
        <v/>
      </c>
      <c r="R159" s="73" t="str">
        <f t="shared" si="16"/>
        <v/>
      </c>
      <c r="S159" s="73" t="str">
        <f t="shared" si="17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O160" s="73" t="str">
        <f t="shared" si="14"/>
        <v/>
      </c>
      <c r="P160" s="73">
        <f t="shared" si="12"/>
        <v>0</v>
      </c>
      <c r="Q160" s="73" t="str">
        <f t="shared" si="15"/>
        <v/>
      </c>
      <c r="R160" s="73" t="str">
        <f t="shared" si="16"/>
        <v/>
      </c>
      <c r="S160" s="73" t="str">
        <f t="shared" si="17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O161" s="73" t="str">
        <f t="shared" si="14"/>
        <v/>
      </c>
      <c r="P161" s="73">
        <f t="shared" si="12"/>
        <v>0</v>
      </c>
      <c r="Q161" s="73" t="str">
        <f t="shared" si="15"/>
        <v/>
      </c>
      <c r="R161" s="73" t="str">
        <f t="shared" si="16"/>
        <v/>
      </c>
      <c r="S161" s="73" t="str">
        <f t="shared" si="17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O162" s="73" t="str">
        <f t="shared" si="14"/>
        <v/>
      </c>
      <c r="P162" s="73">
        <f t="shared" si="12"/>
        <v>0</v>
      </c>
      <c r="Q162" s="73" t="str">
        <f t="shared" si="15"/>
        <v/>
      </c>
      <c r="R162" s="73" t="str">
        <f t="shared" si="16"/>
        <v/>
      </c>
      <c r="S162" s="73" t="str">
        <f t="shared" si="17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O163" s="73" t="str">
        <f t="shared" si="14"/>
        <v/>
      </c>
      <c r="P163" s="73">
        <f t="shared" si="12"/>
        <v>0</v>
      </c>
      <c r="Q163" s="73" t="str">
        <f t="shared" si="15"/>
        <v/>
      </c>
      <c r="R163" s="73" t="str">
        <f t="shared" si="16"/>
        <v/>
      </c>
      <c r="S163" s="73" t="str">
        <f t="shared" si="17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O164" s="73" t="str">
        <f t="shared" si="14"/>
        <v/>
      </c>
      <c r="P164" s="73">
        <f t="shared" si="12"/>
        <v>0</v>
      </c>
      <c r="Q164" s="73" t="str">
        <f t="shared" si="15"/>
        <v/>
      </c>
      <c r="R164" s="73" t="str">
        <f t="shared" si="16"/>
        <v/>
      </c>
      <c r="S164" s="73" t="str">
        <f t="shared" si="17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O165" s="73" t="str">
        <f t="shared" si="14"/>
        <v/>
      </c>
      <c r="P165" s="73">
        <f t="shared" si="12"/>
        <v>0</v>
      </c>
      <c r="Q165" s="73" t="str">
        <f t="shared" si="15"/>
        <v/>
      </c>
      <c r="R165" s="73" t="str">
        <f t="shared" si="16"/>
        <v/>
      </c>
      <c r="S165" s="73" t="str">
        <f t="shared" si="17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O166" s="73" t="str">
        <f t="shared" si="14"/>
        <v/>
      </c>
      <c r="P166" s="73">
        <f t="shared" si="12"/>
        <v>0</v>
      </c>
      <c r="Q166" s="73" t="str">
        <f t="shared" si="15"/>
        <v/>
      </c>
      <c r="R166" s="73" t="str">
        <f t="shared" si="16"/>
        <v/>
      </c>
      <c r="S166" s="73" t="str">
        <f t="shared" si="17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O167" s="73" t="str">
        <f t="shared" si="14"/>
        <v/>
      </c>
      <c r="P167" s="73">
        <f t="shared" si="12"/>
        <v>0</v>
      </c>
      <c r="Q167" s="73" t="str">
        <f t="shared" si="15"/>
        <v/>
      </c>
      <c r="R167" s="73" t="str">
        <f t="shared" si="16"/>
        <v/>
      </c>
      <c r="S167" s="73" t="str">
        <f t="shared" si="17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O168" s="73" t="str">
        <f t="shared" si="14"/>
        <v/>
      </c>
      <c r="P168" s="73">
        <f t="shared" si="12"/>
        <v>0</v>
      </c>
      <c r="Q168" s="73" t="str">
        <f t="shared" si="15"/>
        <v/>
      </c>
      <c r="R168" s="73" t="str">
        <f t="shared" si="16"/>
        <v/>
      </c>
      <c r="S168" s="73" t="str">
        <f t="shared" si="17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O169" s="73" t="str">
        <f t="shared" si="14"/>
        <v/>
      </c>
      <c r="P169" s="73">
        <f t="shared" si="12"/>
        <v>0</v>
      </c>
      <c r="Q169" s="73" t="str">
        <f t="shared" si="15"/>
        <v/>
      </c>
      <c r="R169" s="73" t="str">
        <f t="shared" si="16"/>
        <v/>
      </c>
      <c r="S169" s="73" t="str">
        <f t="shared" si="17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O170" s="73" t="str">
        <f t="shared" si="14"/>
        <v/>
      </c>
      <c r="P170" s="73">
        <f t="shared" si="12"/>
        <v>0</v>
      </c>
      <c r="Q170" s="73" t="str">
        <f t="shared" si="15"/>
        <v/>
      </c>
      <c r="R170" s="73" t="str">
        <f t="shared" si="16"/>
        <v/>
      </c>
      <c r="S170" s="73" t="str">
        <f t="shared" si="17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O171" s="73" t="str">
        <f t="shared" si="14"/>
        <v/>
      </c>
      <c r="P171" s="73">
        <f t="shared" si="12"/>
        <v>0</v>
      </c>
      <c r="Q171" s="73" t="str">
        <f t="shared" si="15"/>
        <v/>
      </c>
      <c r="R171" s="73" t="str">
        <f t="shared" si="16"/>
        <v/>
      </c>
      <c r="S171" s="73" t="str">
        <f t="shared" si="17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O172" s="73" t="str">
        <f t="shared" si="14"/>
        <v/>
      </c>
      <c r="P172" s="73">
        <f t="shared" si="12"/>
        <v>0</v>
      </c>
      <c r="Q172" s="73" t="str">
        <f t="shared" si="15"/>
        <v/>
      </c>
      <c r="R172" s="73" t="str">
        <f t="shared" si="16"/>
        <v/>
      </c>
      <c r="S172" s="73" t="str">
        <f t="shared" si="17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O173" s="73" t="str">
        <f t="shared" si="14"/>
        <v/>
      </c>
      <c r="P173" s="73">
        <f t="shared" si="12"/>
        <v>0</v>
      </c>
      <c r="Q173" s="73" t="str">
        <f t="shared" si="15"/>
        <v/>
      </c>
      <c r="R173" s="73" t="str">
        <f t="shared" si="16"/>
        <v/>
      </c>
      <c r="S173" s="73" t="str">
        <f t="shared" si="17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O174" s="73" t="str">
        <f t="shared" si="14"/>
        <v/>
      </c>
      <c r="P174" s="73">
        <f t="shared" si="12"/>
        <v>0</v>
      </c>
      <c r="Q174" s="73" t="str">
        <f t="shared" si="15"/>
        <v/>
      </c>
      <c r="R174" s="73" t="str">
        <f t="shared" si="16"/>
        <v/>
      </c>
      <c r="S174" s="73" t="str">
        <f t="shared" si="17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O175" s="73" t="str">
        <f t="shared" si="14"/>
        <v/>
      </c>
      <c r="P175" s="73">
        <f t="shared" si="12"/>
        <v>0</v>
      </c>
      <c r="Q175" s="73" t="str">
        <f t="shared" si="15"/>
        <v/>
      </c>
      <c r="R175" s="73" t="str">
        <f t="shared" si="16"/>
        <v/>
      </c>
      <c r="S175" s="73" t="str">
        <f t="shared" si="17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O176" s="73" t="str">
        <f t="shared" si="14"/>
        <v/>
      </c>
      <c r="P176" s="73">
        <f t="shared" si="12"/>
        <v>0</v>
      </c>
      <c r="Q176" s="73" t="str">
        <f t="shared" si="15"/>
        <v/>
      </c>
      <c r="R176" s="73" t="str">
        <f t="shared" si="16"/>
        <v/>
      </c>
      <c r="S176" s="73" t="str">
        <f t="shared" si="17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O177" s="73" t="str">
        <f t="shared" si="14"/>
        <v/>
      </c>
      <c r="P177" s="73">
        <f t="shared" si="12"/>
        <v>0</v>
      </c>
      <c r="Q177" s="73" t="str">
        <f t="shared" si="15"/>
        <v/>
      </c>
      <c r="R177" s="73" t="str">
        <f t="shared" si="16"/>
        <v/>
      </c>
      <c r="S177" s="73" t="str">
        <f t="shared" si="17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O178" s="73" t="str">
        <f t="shared" si="14"/>
        <v/>
      </c>
      <c r="P178" s="73">
        <f t="shared" si="12"/>
        <v>0</v>
      </c>
      <c r="Q178" s="73" t="str">
        <f t="shared" si="15"/>
        <v/>
      </c>
      <c r="R178" s="73" t="str">
        <f t="shared" si="16"/>
        <v/>
      </c>
      <c r="S178" s="73" t="str">
        <f t="shared" si="17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O179" s="73" t="str">
        <f t="shared" si="14"/>
        <v/>
      </c>
      <c r="P179" s="73">
        <f t="shared" si="12"/>
        <v>0</v>
      </c>
      <c r="Q179" s="73" t="str">
        <f t="shared" si="15"/>
        <v/>
      </c>
      <c r="R179" s="73" t="str">
        <f t="shared" si="16"/>
        <v/>
      </c>
      <c r="S179" s="73" t="str">
        <f t="shared" si="17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O180" s="73" t="str">
        <f t="shared" si="14"/>
        <v/>
      </c>
      <c r="P180" s="73">
        <f t="shared" si="12"/>
        <v>0</v>
      </c>
      <c r="Q180" s="73" t="str">
        <f t="shared" si="15"/>
        <v/>
      </c>
      <c r="R180" s="73" t="str">
        <f t="shared" si="16"/>
        <v/>
      </c>
      <c r="S180" s="73" t="str">
        <f t="shared" si="17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O181" s="73" t="str">
        <f t="shared" si="14"/>
        <v/>
      </c>
      <c r="P181" s="73">
        <f t="shared" si="12"/>
        <v>0</v>
      </c>
      <c r="Q181" s="73" t="str">
        <f t="shared" si="15"/>
        <v/>
      </c>
      <c r="R181" s="73" t="str">
        <f t="shared" si="16"/>
        <v/>
      </c>
      <c r="S181" s="73" t="str">
        <f t="shared" si="17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O182" s="73" t="str">
        <f t="shared" si="14"/>
        <v/>
      </c>
      <c r="P182" s="73">
        <f t="shared" si="12"/>
        <v>0</v>
      </c>
      <c r="Q182" s="73" t="str">
        <f t="shared" si="15"/>
        <v/>
      </c>
      <c r="R182" s="73" t="str">
        <f t="shared" si="16"/>
        <v/>
      </c>
      <c r="S182" s="73" t="str">
        <f t="shared" si="17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O183" s="73" t="str">
        <f t="shared" si="14"/>
        <v/>
      </c>
      <c r="P183" s="73">
        <f t="shared" si="12"/>
        <v>0</v>
      </c>
      <c r="Q183" s="73" t="str">
        <f t="shared" si="15"/>
        <v/>
      </c>
      <c r="R183" s="73" t="str">
        <f t="shared" si="16"/>
        <v/>
      </c>
      <c r="S183" s="73" t="str">
        <f t="shared" si="17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O184" s="73" t="str">
        <f t="shared" si="14"/>
        <v/>
      </c>
      <c r="P184" s="73">
        <f t="shared" si="12"/>
        <v>0</v>
      </c>
      <c r="Q184" s="73" t="str">
        <f t="shared" si="15"/>
        <v/>
      </c>
      <c r="R184" s="73" t="str">
        <f t="shared" si="16"/>
        <v/>
      </c>
      <c r="S184" s="73" t="str">
        <f t="shared" si="17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O185" s="73" t="str">
        <f t="shared" si="14"/>
        <v/>
      </c>
      <c r="P185" s="73">
        <f t="shared" si="12"/>
        <v>0</v>
      </c>
      <c r="Q185" s="73" t="str">
        <f t="shared" si="15"/>
        <v/>
      </c>
      <c r="R185" s="73" t="str">
        <f t="shared" si="16"/>
        <v/>
      </c>
      <c r="S185" s="73" t="str">
        <f t="shared" si="17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O186" s="73" t="str">
        <f t="shared" si="14"/>
        <v/>
      </c>
      <c r="P186" s="73">
        <f t="shared" si="12"/>
        <v>0</v>
      </c>
      <c r="Q186" s="73" t="str">
        <f t="shared" si="15"/>
        <v/>
      </c>
      <c r="R186" s="73" t="str">
        <f t="shared" si="16"/>
        <v/>
      </c>
      <c r="S186" s="73" t="str">
        <f t="shared" si="17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O187" s="73" t="str">
        <f t="shared" si="14"/>
        <v/>
      </c>
      <c r="P187" s="73">
        <f t="shared" si="12"/>
        <v>0</v>
      </c>
      <c r="Q187" s="73" t="str">
        <f t="shared" si="15"/>
        <v/>
      </c>
      <c r="R187" s="73" t="str">
        <f t="shared" si="16"/>
        <v/>
      </c>
      <c r="S187" s="73" t="str">
        <f t="shared" si="17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O188" s="73" t="str">
        <f t="shared" si="14"/>
        <v/>
      </c>
      <c r="P188" s="73">
        <f t="shared" si="12"/>
        <v>0</v>
      </c>
      <c r="Q188" s="73" t="str">
        <f t="shared" si="15"/>
        <v/>
      </c>
      <c r="R188" s="73" t="str">
        <f t="shared" si="16"/>
        <v/>
      </c>
      <c r="S188" s="73" t="str">
        <f t="shared" si="17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O189" s="73" t="str">
        <f t="shared" si="14"/>
        <v/>
      </c>
      <c r="P189" s="73">
        <f t="shared" si="12"/>
        <v>0</v>
      </c>
      <c r="Q189" s="73" t="str">
        <f t="shared" si="15"/>
        <v/>
      </c>
      <c r="R189" s="73" t="str">
        <f t="shared" si="16"/>
        <v/>
      </c>
      <c r="S189" s="73" t="str">
        <f t="shared" si="17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O190" s="73" t="str">
        <f t="shared" si="14"/>
        <v/>
      </c>
      <c r="P190" s="73">
        <f t="shared" si="12"/>
        <v>0</v>
      </c>
      <c r="Q190" s="73" t="str">
        <f t="shared" si="15"/>
        <v/>
      </c>
      <c r="R190" s="73" t="str">
        <f t="shared" si="16"/>
        <v/>
      </c>
      <c r="S190" s="73" t="str">
        <f t="shared" si="17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O191" s="73" t="str">
        <f t="shared" si="14"/>
        <v/>
      </c>
      <c r="P191" s="73">
        <f t="shared" si="12"/>
        <v>0</v>
      </c>
      <c r="Q191" s="73" t="str">
        <f t="shared" si="15"/>
        <v/>
      </c>
      <c r="R191" s="73" t="str">
        <f t="shared" si="16"/>
        <v/>
      </c>
      <c r="S191" s="73" t="str">
        <f t="shared" si="17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O192" s="73" t="str">
        <f t="shared" si="14"/>
        <v/>
      </c>
      <c r="P192" s="73">
        <f t="shared" si="12"/>
        <v>0</v>
      </c>
      <c r="Q192" s="73" t="str">
        <f t="shared" si="15"/>
        <v/>
      </c>
      <c r="R192" s="73" t="str">
        <f t="shared" si="16"/>
        <v/>
      </c>
      <c r="S192" s="73" t="str">
        <f t="shared" si="17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O193" s="73" t="str">
        <f t="shared" si="14"/>
        <v/>
      </c>
      <c r="P193" s="73">
        <f t="shared" si="12"/>
        <v>0</v>
      </c>
      <c r="Q193" s="73" t="str">
        <f t="shared" si="15"/>
        <v/>
      </c>
      <c r="R193" s="73" t="str">
        <f t="shared" si="16"/>
        <v/>
      </c>
      <c r="S193" s="73" t="str">
        <f t="shared" si="17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O194" s="73" t="str">
        <f t="shared" si="14"/>
        <v/>
      </c>
      <c r="P194" s="73">
        <f t="shared" si="12"/>
        <v>0</v>
      </c>
      <c r="Q194" s="73" t="str">
        <f t="shared" si="15"/>
        <v/>
      </c>
      <c r="R194" s="73" t="str">
        <f t="shared" si="16"/>
        <v/>
      </c>
      <c r="S194" s="73" t="str">
        <f t="shared" si="17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O195" s="73" t="str">
        <f t="shared" si="14"/>
        <v/>
      </c>
      <c r="P195" s="73">
        <f t="shared" si="12"/>
        <v>0</v>
      </c>
      <c r="Q195" s="73" t="str">
        <f t="shared" si="15"/>
        <v/>
      </c>
      <c r="R195" s="73" t="str">
        <f t="shared" si="16"/>
        <v/>
      </c>
      <c r="S195" s="73" t="str">
        <f t="shared" si="17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O196" s="73" t="str">
        <f t="shared" si="14"/>
        <v/>
      </c>
      <c r="P196" s="73">
        <f t="shared" si="12"/>
        <v>0</v>
      </c>
      <c r="Q196" s="73" t="str">
        <f t="shared" si="15"/>
        <v/>
      </c>
      <c r="R196" s="73" t="str">
        <f t="shared" si="16"/>
        <v/>
      </c>
      <c r="S196" s="73" t="str">
        <f t="shared" si="17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O197" s="73" t="str">
        <f t="shared" si="14"/>
        <v/>
      </c>
      <c r="P197" s="73">
        <f t="shared" si="12"/>
        <v>0</v>
      </c>
      <c r="Q197" s="73" t="str">
        <f t="shared" si="15"/>
        <v/>
      </c>
      <c r="R197" s="73" t="str">
        <f t="shared" si="16"/>
        <v/>
      </c>
      <c r="S197" s="73" t="str">
        <f t="shared" si="17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O198" s="73" t="str">
        <f t="shared" si="14"/>
        <v/>
      </c>
      <c r="P198" s="73">
        <f t="shared" si="12"/>
        <v>0</v>
      </c>
      <c r="Q198" s="73" t="str">
        <f t="shared" si="15"/>
        <v/>
      </c>
      <c r="R198" s="73" t="str">
        <f t="shared" si="16"/>
        <v/>
      </c>
      <c r="S198" s="73" t="str">
        <f t="shared" si="17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O199" s="73" t="str">
        <f t="shared" si="14"/>
        <v/>
      </c>
      <c r="P199" s="73">
        <f t="shared" si="12"/>
        <v>0</v>
      </c>
      <c r="Q199" s="73" t="str">
        <f t="shared" si="15"/>
        <v/>
      </c>
      <c r="R199" s="73" t="str">
        <f t="shared" si="16"/>
        <v/>
      </c>
      <c r="S199" s="73" t="str">
        <f t="shared" si="17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O200" s="73" t="str">
        <f t="shared" si="14"/>
        <v/>
      </c>
      <c r="P200" s="73">
        <f t="shared" si="12"/>
        <v>0</v>
      </c>
      <c r="Q200" s="73" t="str">
        <f t="shared" si="15"/>
        <v/>
      </c>
      <c r="R200" s="73" t="str">
        <f t="shared" si="16"/>
        <v/>
      </c>
      <c r="S200" s="73" t="str">
        <f t="shared" si="17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O201" s="73" t="str">
        <f t="shared" si="14"/>
        <v/>
      </c>
      <c r="P201" s="73">
        <f t="shared" si="12"/>
        <v>0</v>
      </c>
      <c r="Q201" s="73" t="str">
        <f t="shared" si="15"/>
        <v/>
      </c>
      <c r="R201" s="73" t="str">
        <f t="shared" si="16"/>
        <v/>
      </c>
      <c r="S201" s="73" t="str">
        <f t="shared" si="17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O202" s="73" t="str">
        <f t="shared" si="14"/>
        <v/>
      </c>
      <c r="P202" s="73">
        <f t="shared" si="12"/>
        <v>0</v>
      </c>
      <c r="Q202" s="73" t="str">
        <f t="shared" si="15"/>
        <v/>
      </c>
      <c r="R202" s="73" t="str">
        <f t="shared" si="16"/>
        <v/>
      </c>
      <c r="S202" s="73" t="str">
        <f t="shared" si="17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O203" s="73" t="str">
        <f t="shared" si="14"/>
        <v/>
      </c>
      <c r="P203" s="73">
        <f t="shared" si="12"/>
        <v>0</v>
      </c>
      <c r="Q203" s="73" t="str">
        <f t="shared" si="15"/>
        <v/>
      </c>
      <c r="R203" s="73" t="str">
        <f t="shared" si="16"/>
        <v/>
      </c>
      <c r="S203" s="73" t="str">
        <f t="shared" si="17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O204" s="73" t="str">
        <f t="shared" si="14"/>
        <v/>
      </c>
      <c r="P204" s="73">
        <f t="shared" si="12"/>
        <v>0</v>
      </c>
      <c r="Q204" s="73" t="str">
        <f t="shared" si="15"/>
        <v/>
      </c>
      <c r="R204" s="73" t="str">
        <f t="shared" si="16"/>
        <v/>
      </c>
      <c r="S204" s="73" t="str">
        <f t="shared" si="17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O205" s="73" t="str">
        <f t="shared" si="14"/>
        <v/>
      </c>
      <c r="P205" s="73">
        <f t="shared" si="12"/>
        <v>0</v>
      </c>
      <c r="Q205" s="73" t="str">
        <f t="shared" si="15"/>
        <v/>
      </c>
      <c r="R205" s="73" t="str">
        <f t="shared" si="16"/>
        <v/>
      </c>
      <c r="S205" s="73" t="str">
        <f t="shared" si="17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O206" s="73" t="str">
        <f t="shared" si="14"/>
        <v/>
      </c>
      <c r="P206" s="73">
        <f t="shared" ref="P206:P269" si="18">IF($H206=0%,G206,"")</f>
        <v>0</v>
      </c>
      <c r="Q206" s="73" t="str">
        <f t="shared" si="15"/>
        <v/>
      </c>
      <c r="R206" s="73" t="str">
        <f t="shared" si="16"/>
        <v/>
      </c>
      <c r="S206" s="73" t="str">
        <f t="shared" si="17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O207" s="73" t="str">
        <f t="shared" ref="O207:O270" si="20">IF($H207="E",G207,"")</f>
        <v/>
      </c>
      <c r="P207" s="73">
        <f t="shared" si="18"/>
        <v>0</v>
      </c>
      <c r="Q207" s="73" t="str">
        <f t="shared" si="15"/>
        <v/>
      </c>
      <c r="R207" s="73" t="str">
        <f t="shared" si="16"/>
        <v/>
      </c>
      <c r="S207" s="73" t="str">
        <f t="shared" si="17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O208" s="73" t="str">
        <f t="shared" si="20"/>
        <v/>
      </c>
      <c r="P208" s="73">
        <f t="shared" si="18"/>
        <v>0</v>
      </c>
      <c r="Q208" s="73" t="str">
        <f t="shared" ref="Q208:Q271" si="21">IF(OR($H208=2%,$H208=6%,$H208=8%),$I208/$H208,IF($H208="0% Decreto",G208,""))</f>
        <v/>
      </c>
      <c r="R208" s="73" t="str">
        <f t="shared" ref="R208:R271" si="22">IF(OR($H208=15%,$H208=16%),$I208/$H208,"")</f>
        <v/>
      </c>
      <c r="S208" s="73" t="str">
        <f t="shared" ref="S208:S271" si="23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O209" s="73" t="str">
        <f t="shared" si="20"/>
        <v/>
      </c>
      <c r="P209" s="73">
        <f t="shared" si="18"/>
        <v>0</v>
      </c>
      <c r="Q209" s="73" t="str">
        <f t="shared" si="21"/>
        <v/>
      </c>
      <c r="R209" s="73" t="str">
        <f t="shared" si="22"/>
        <v/>
      </c>
      <c r="S209" s="73" t="str">
        <f t="shared" si="23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O210" s="73" t="str">
        <f t="shared" si="20"/>
        <v/>
      </c>
      <c r="P210" s="73">
        <f t="shared" si="18"/>
        <v>0</v>
      </c>
      <c r="Q210" s="73" t="str">
        <f t="shared" si="21"/>
        <v/>
      </c>
      <c r="R210" s="73" t="str">
        <f t="shared" si="22"/>
        <v/>
      </c>
      <c r="S210" s="73" t="str">
        <f t="shared" si="23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O211" s="73" t="str">
        <f t="shared" si="20"/>
        <v/>
      </c>
      <c r="P211" s="73">
        <f t="shared" si="18"/>
        <v>0</v>
      </c>
      <c r="Q211" s="73" t="str">
        <f t="shared" si="21"/>
        <v/>
      </c>
      <c r="R211" s="73" t="str">
        <f t="shared" si="22"/>
        <v/>
      </c>
      <c r="S211" s="73" t="str">
        <f t="shared" si="23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O212" s="73" t="str">
        <f t="shared" si="20"/>
        <v/>
      </c>
      <c r="P212" s="73">
        <f t="shared" si="18"/>
        <v>0</v>
      </c>
      <c r="Q212" s="73" t="str">
        <f t="shared" si="21"/>
        <v/>
      </c>
      <c r="R212" s="73" t="str">
        <f t="shared" si="22"/>
        <v/>
      </c>
      <c r="S212" s="73" t="str">
        <f t="shared" si="23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O213" s="73" t="str">
        <f t="shared" si="20"/>
        <v/>
      </c>
      <c r="P213" s="73">
        <f t="shared" si="18"/>
        <v>0</v>
      </c>
      <c r="Q213" s="73" t="str">
        <f t="shared" si="21"/>
        <v/>
      </c>
      <c r="R213" s="73" t="str">
        <f t="shared" si="22"/>
        <v/>
      </c>
      <c r="S213" s="73" t="str">
        <f t="shared" si="23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O214" s="73" t="str">
        <f t="shared" si="20"/>
        <v/>
      </c>
      <c r="P214" s="73">
        <f t="shared" si="18"/>
        <v>0</v>
      </c>
      <c r="Q214" s="73" t="str">
        <f t="shared" si="21"/>
        <v/>
      </c>
      <c r="R214" s="73" t="str">
        <f t="shared" si="22"/>
        <v/>
      </c>
      <c r="S214" s="73" t="str">
        <f t="shared" si="23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O215" s="73" t="str">
        <f t="shared" si="20"/>
        <v/>
      </c>
      <c r="P215" s="73">
        <f t="shared" si="18"/>
        <v>0</v>
      </c>
      <c r="Q215" s="73" t="str">
        <f t="shared" si="21"/>
        <v/>
      </c>
      <c r="R215" s="73" t="str">
        <f t="shared" si="22"/>
        <v/>
      </c>
      <c r="S215" s="73" t="str">
        <f t="shared" si="23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O216" s="73" t="str">
        <f t="shared" si="20"/>
        <v/>
      </c>
      <c r="P216" s="73">
        <f t="shared" si="18"/>
        <v>0</v>
      </c>
      <c r="Q216" s="73" t="str">
        <f t="shared" si="21"/>
        <v/>
      </c>
      <c r="R216" s="73" t="str">
        <f t="shared" si="22"/>
        <v/>
      </c>
      <c r="S216" s="73" t="str">
        <f t="shared" si="23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O217" s="73" t="str">
        <f t="shared" si="20"/>
        <v/>
      </c>
      <c r="P217" s="73">
        <f t="shared" si="18"/>
        <v>0</v>
      </c>
      <c r="Q217" s="73" t="str">
        <f t="shared" si="21"/>
        <v/>
      </c>
      <c r="R217" s="73" t="str">
        <f t="shared" si="22"/>
        <v/>
      </c>
      <c r="S217" s="73" t="str">
        <f t="shared" si="23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O218" s="73" t="str">
        <f t="shared" si="20"/>
        <v/>
      </c>
      <c r="P218" s="73">
        <f t="shared" si="18"/>
        <v>0</v>
      </c>
      <c r="Q218" s="73" t="str">
        <f t="shared" si="21"/>
        <v/>
      </c>
      <c r="R218" s="73" t="str">
        <f t="shared" si="22"/>
        <v/>
      </c>
      <c r="S218" s="73" t="str">
        <f t="shared" si="23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O219" s="73" t="str">
        <f t="shared" si="20"/>
        <v/>
      </c>
      <c r="P219" s="73">
        <f t="shared" si="18"/>
        <v>0</v>
      </c>
      <c r="Q219" s="73" t="str">
        <f t="shared" si="21"/>
        <v/>
      </c>
      <c r="R219" s="73" t="str">
        <f t="shared" si="22"/>
        <v/>
      </c>
      <c r="S219" s="73" t="str">
        <f t="shared" si="23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O220" s="73" t="str">
        <f t="shared" si="20"/>
        <v/>
      </c>
      <c r="P220" s="73">
        <f t="shared" si="18"/>
        <v>0</v>
      </c>
      <c r="Q220" s="73" t="str">
        <f t="shared" si="21"/>
        <v/>
      </c>
      <c r="R220" s="73" t="str">
        <f t="shared" si="22"/>
        <v/>
      </c>
      <c r="S220" s="73" t="str">
        <f t="shared" si="23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O221" s="73" t="str">
        <f t="shared" si="20"/>
        <v/>
      </c>
      <c r="P221" s="73">
        <f t="shared" si="18"/>
        <v>0</v>
      </c>
      <c r="Q221" s="73" t="str">
        <f t="shared" si="21"/>
        <v/>
      </c>
      <c r="R221" s="73" t="str">
        <f t="shared" si="22"/>
        <v/>
      </c>
      <c r="S221" s="73" t="str">
        <f t="shared" si="23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O222" s="73" t="str">
        <f t="shared" si="20"/>
        <v/>
      </c>
      <c r="P222" s="73">
        <f t="shared" si="18"/>
        <v>0</v>
      </c>
      <c r="Q222" s="73" t="str">
        <f t="shared" si="21"/>
        <v/>
      </c>
      <c r="R222" s="73" t="str">
        <f t="shared" si="22"/>
        <v/>
      </c>
      <c r="S222" s="73" t="str">
        <f t="shared" si="23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O223" s="73" t="str">
        <f t="shared" si="20"/>
        <v/>
      </c>
      <c r="P223" s="73">
        <f t="shared" si="18"/>
        <v>0</v>
      </c>
      <c r="Q223" s="73" t="str">
        <f t="shared" si="21"/>
        <v/>
      </c>
      <c r="R223" s="73" t="str">
        <f t="shared" si="22"/>
        <v/>
      </c>
      <c r="S223" s="73" t="str">
        <f t="shared" si="23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O224" s="73" t="str">
        <f t="shared" si="20"/>
        <v/>
      </c>
      <c r="P224" s="73">
        <f t="shared" si="18"/>
        <v>0</v>
      </c>
      <c r="Q224" s="73" t="str">
        <f t="shared" si="21"/>
        <v/>
      </c>
      <c r="R224" s="73" t="str">
        <f t="shared" si="22"/>
        <v/>
      </c>
      <c r="S224" s="73" t="str">
        <f t="shared" si="23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O225" s="73" t="str">
        <f t="shared" si="20"/>
        <v/>
      </c>
      <c r="P225" s="73">
        <f t="shared" si="18"/>
        <v>0</v>
      </c>
      <c r="Q225" s="73" t="str">
        <f t="shared" si="21"/>
        <v/>
      </c>
      <c r="R225" s="73" t="str">
        <f t="shared" si="22"/>
        <v/>
      </c>
      <c r="S225" s="73" t="str">
        <f t="shared" si="23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O226" s="73" t="str">
        <f t="shared" si="20"/>
        <v/>
      </c>
      <c r="P226" s="73">
        <f t="shared" si="18"/>
        <v>0</v>
      </c>
      <c r="Q226" s="73" t="str">
        <f t="shared" si="21"/>
        <v/>
      </c>
      <c r="R226" s="73" t="str">
        <f t="shared" si="22"/>
        <v/>
      </c>
      <c r="S226" s="73" t="str">
        <f t="shared" si="23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O227" s="73" t="str">
        <f t="shared" si="20"/>
        <v/>
      </c>
      <c r="P227" s="73">
        <f t="shared" si="18"/>
        <v>0</v>
      </c>
      <c r="Q227" s="73" t="str">
        <f t="shared" si="21"/>
        <v/>
      </c>
      <c r="R227" s="73" t="str">
        <f t="shared" si="22"/>
        <v/>
      </c>
      <c r="S227" s="73" t="str">
        <f t="shared" si="23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O228" s="73" t="str">
        <f t="shared" si="20"/>
        <v/>
      </c>
      <c r="P228" s="73">
        <f t="shared" si="18"/>
        <v>0</v>
      </c>
      <c r="Q228" s="73" t="str">
        <f t="shared" si="21"/>
        <v/>
      </c>
      <c r="R228" s="73" t="str">
        <f t="shared" si="22"/>
        <v/>
      </c>
      <c r="S228" s="73" t="str">
        <f t="shared" si="23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O229" s="73" t="str">
        <f t="shared" si="20"/>
        <v/>
      </c>
      <c r="P229" s="73">
        <f t="shared" si="18"/>
        <v>0</v>
      </c>
      <c r="Q229" s="73" t="str">
        <f t="shared" si="21"/>
        <v/>
      </c>
      <c r="R229" s="73" t="str">
        <f t="shared" si="22"/>
        <v/>
      </c>
      <c r="S229" s="73" t="str">
        <f t="shared" si="23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O230" s="73" t="str">
        <f t="shared" si="20"/>
        <v/>
      </c>
      <c r="P230" s="73">
        <f t="shared" si="18"/>
        <v>0</v>
      </c>
      <c r="Q230" s="73" t="str">
        <f t="shared" si="21"/>
        <v/>
      </c>
      <c r="R230" s="73" t="str">
        <f t="shared" si="22"/>
        <v/>
      </c>
      <c r="S230" s="73" t="str">
        <f t="shared" si="23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O231" s="73" t="str">
        <f t="shared" si="20"/>
        <v/>
      </c>
      <c r="P231" s="73">
        <f t="shared" si="18"/>
        <v>0</v>
      </c>
      <c r="Q231" s="73" t="str">
        <f t="shared" si="21"/>
        <v/>
      </c>
      <c r="R231" s="73" t="str">
        <f t="shared" si="22"/>
        <v/>
      </c>
      <c r="S231" s="73" t="str">
        <f t="shared" si="23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O232" s="73" t="str">
        <f t="shared" si="20"/>
        <v/>
      </c>
      <c r="P232" s="73">
        <f t="shared" si="18"/>
        <v>0</v>
      </c>
      <c r="Q232" s="73" t="str">
        <f t="shared" si="21"/>
        <v/>
      </c>
      <c r="R232" s="73" t="str">
        <f t="shared" si="22"/>
        <v/>
      </c>
      <c r="S232" s="73" t="str">
        <f t="shared" si="23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O233" s="73" t="str">
        <f t="shared" si="20"/>
        <v/>
      </c>
      <c r="P233" s="73">
        <f t="shared" si="18"/>
        <v>0</v>
      </c>
      <c r="Q233" s="73" t="str">
        <f t="shared" si="21"/>
        <v/>
      </c>
      <c r="R233" s="73" t="str">
        <f t="shared" si="22"/>
        <v/>
      </c>
      <c r="S233" s="73" t="str">
        <f t="shared" si="23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O234" s="73" t="str">
        <f t="shared" si="20"/>
        <v/>
      </c>
      <c r="P234" s="73">
        <f t="shared" si="18"/>
        <v>0</v>
      </c>
      <c r="Q234" s="73" t="str">
        <f t="shared" si="21"/>
        <v/>
      </c>
      <c r="R234" s="73" t="str">
        <f t="shared" si="22"/>
        <v/>
      </c>
      <c r="S234" s="73" t="str">
        <f t="shared" si="23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O235" s="73" t="str">
        <f t="shared" si="20"/>
        <v/>
      </c>
      <c r="P235" s="73">
        <f t="shared" si="18"/>
        <v>0</v>
      </c>
      <c r="Q235" s="73" t="str">
        <f t="shared" si="21"/>
        <v/>
      </c>
      <c r="R235" s="73" t="str">
        <f t="shared" si="22"/>
        <v/>
      </c>
      <c r="S235" s="73" t="str">
        <f t="shared" si="23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O236" s="73" t="str">
        <f t="shared" si="20"/>
        <v/>
      </c>
      <c r="P236" s="73">
        <f t="shared" si="18"/>
        <v>0</v>
      </c>
      <c r="Q236" s="73" t="str">
        <f t="shared" si="21"/>
        <v/>
      </c>
      <c r="R236" s="73" t="str">
        <f t="shared" si="22"/>
        <v/>
      </c>
      <c r="S236" s="73" t="str">
        <f t="shared" si="23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O237" s="73" t="str">
        <f t="shared" si="20"/>
        <v/>
      </c>
      <c r="P237" s="73">
        <f t="shared" si="18"/>
        <v>0</v>
      </c>
      <c r="Q237" s="73" t="str">
        <f t="shared" si="21"/>
        <v/>
      </c>
      <c r="R237" s="73" t="str">
        <f t="shared" si="22"/>
        <v/>
      </c>
      <c r="S237" s="73" t="str">
        <f t="shared" si="23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O238" s="73" t="str">
        <f t="shared" si="20"/>
        <v/>
      </c>
      <c r="P238" s="73">
        <f t="shared" si="18"/>
        <v>0</v>
      </c>
      <c r="Q238" s="73" t="str">
        <f t="shared" si="21"/>
        <v/>
      </c>
      <c r="R238" s="73" t="str">
        <f t="shared" si="22"/>
        <v/>
      </c>
      <c r="S238" s="73" t="str">
        <f t="shared" si="23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O239" s="73" t="str">
        <f t="shared" si="20"/>
        <v/>
      </c>
      <c r="P239" s="73">
        <f t="shared" si="18"/>
        <v>0</v>
      </c>
      <c r="Q239" s="73" t="str">
        <f t="shared" si="21"/>
        <v/>
      </c>
      <c r="R239" s="73" t="str">
        <f t="shared" si="22"/>
        <v/>
      </c>
      <c r="S239" s="73" t="str">
        <f t="shared" si="23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O240" s="73" t="str">
        <f t="shared" si="20"/>
        <v/>
      </c>
      <c r="P240" s="73">
        <f t="shared" si="18"/>
        <v>0</v>
      </c>
      <c r="Q240" s="73" t="str">
        <f t="shared" si="21"/>
        <v/>
      </c>
      <c r="R240" s="73" t="str">
        <f t="shared" si="22"/>
        <v/>
      </c>
      <c r="S240" s="73" t="str">
        <f t="shared" si="23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O241" s="73" t="str">
        <f t="shared" si="20"/>
        <v/>
      </c>
      <c r="P241" s="73">
        <f t="shared" si="18"/>
        <v>0</v>
      </c>
      <c r="Q241" s="73" t="str">
        <f t="shared" si="21"/>
        <v/>
      </c>
      <c r="R241" s="73" t="str">
        <f t="shared" si="22"/>
        <v/>
      </c>
      <c r="S241" s="73" t="str">
        <f t="shared" si="23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O242" s="73" t="str">
        <f t="shared" si="20"/>
        <v/>
      </c>
      <c r="P242" s="73">
        <f t="shared" si="18"/>
        <v>0</v>
      </c>
      <c r="Q242" s="73" t="str">
        <f t="shared" si="21"/>
        <v/>
      </c>
      <c r="R242" s="73" t="str">
        <f t="shared" si="22"/>
        <v/>
      </c>
      <c r="S242" s="73" t="str">
        <f t="shared" si="23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O243" s="73" t="str">
        <f t="shared" si="20"/>
        <v/>
      </c>
      <c r="P243" s="73">
        <f t="shared" si="18"/>
        <v>0</v>
      </c>
      <c r="Q243" s="73" t="str">
        <f t="shared" si="21"/>
        <v/>
      </c>
      <c r="R243" s="73" t="str">
        <f t="shared" si="22"/>
        <v/>
      </c>
      <c r="S243" s="73" t="str">
        <f t="shared" si="23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O244" s="73" t="str">
        <f t="shared" si="20"/>
        <v/>
      </c>
      <c r="P244" s="73">
        <f t="shared" si="18"/>
        <v>0</v>
      </c>
      <c r="Q244" s="73" t="str">
        <f t="shared" si="21"/>
        <v/>
      </c>
      <c r="R244" s="73" t="str">
        <f t="shared" si="22"/>
        <v/>
      </c>
      <c r="S244" s="73" t="str">
        <f t="shared" si="23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O245" s="73" t="str">
        <f t="shared" si="20"/>
        <v/>
      </c>
      <c r="P245" s="73">
        <f t="shared" si="18"/>
        <v>0</v>
      </c>
      <c r="Q245" s="73" t="str">
        <f t="shared" si="21"/>
        <v/>
      </c>
      <c r="R245" s="73" t="str">
        <f t="shared" si="22"/>
        <v/>
      </c>
      <c r="S245" s="73" t="str">
        <f t="shared" si="23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O246" s="73" t="str">
        <f t="shared" si="20"/>
        <v/>
      </c>
      <c r="P246" s="73">
        <f t="shared" si="18"/>
        <v>0</v>
      </c>
      <c r="Q246" s="73" t="str">
        <f t="shared" si="21"/>
        <v/>
      </c>
      <c r="R246" s="73" t="str">
        <f t="shared" si="22"/>
        <v/>
      </c>
      <c r="S246" s="73" t="str">
        <f t="shared" si="23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O247" s="73" t="str">
        <f t="shared" si="20"/>
        <v/>
      </c>
      <c r="P247" s="73">
        <f t="shared" si="18"/>
        <v>0</v>
      </c>
      <c r="Q247" s="73" t="str">
        <f t="shared" si="21"/>
        <v/>
      </c>
      <c r="R247" s="73" t="str">
        <f t="shared" si="22"/>
        <v/>
      </c>
      <c r="S247" s="73" t="str">
        <f t="shared" si="23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O248" s="73" t="str">
        <f t="shared" si="20"/>
        <v/>
      </c>
      <c r="P248" s="73">
        <f t="shared" si="18"/>
        <v>0</v>
      </c>
      <c r="Q248" s="73" t="str">
        <f t="shared" si="21"/>
        <v/>
      </c>
      <c r="R248" s="73" t="str">
        <f t="shared" si="22"/>
        <v/>
      </c>
      <c r="S248" s="73" t="str">
        <f t="shared" si="23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O249" s="73" t="str">
        <f t="shared" si="20"/>
        <v/>
      </c>
      <c r="P249" s="73">
        <f t="shared" si="18"/>
        <v>0</v>
      </c>
      <c r="Q249" s="73" t="str">
        <f t="shared" si="21"/>
        <v/>
      </c>
      <c r="R249" s="73" t="str">
        <f t="shared" si="22"/>
        <v/>
      </c>
      <c r="S249" s="73" t="str">
        <f t="shared" si="23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O250" s="73" t="str">
        <f t="shared" si="20"/>
        <v/>
      </c>
      <c r="P250" s="73">
        <f t="shared" si="18"/>
        <v>0</v>
      </c>
      <c r="Q250" s="73" t="str">
        <f t="shared" si="21"/>
        <v/>
      </c>
      <c r="R250" s="73" t="str">
        <f t="shared" si="22"/>
        <v/>
      </c>
      <c r="S250" s="73" t="str">
        <f t="shared" si="23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O251" s="73" t="str">
        <f t="shared" si="20"/>
        <v/>
      </c>
      <c r="P251" s="73">
        <f t="shared" si="18"/>
        <v>0</v>
      </c>
      <c r="Q251" s="73" t="str">
        <f t="shared" si="21"/>
        <v/>
      </c>
      <c r="R251" s="73" t="str">
        <f t="shared" si="22"/>
        <v/>
      </c>
      <c r="S251" s="73" t="str">
        <f t="shared" si="23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O252" s="73" t="str">
        <f t="shared" si="20"/>
        <v/>
      </c>
      <c r="P252" s="73">
        <f t="shared" si="18"/>
        <v>0</v>
      </c>
      <c r="Q252" s="73" t="str">
        <f t="shared" si="21"/>
        <v/>
      </c>
      <c r="R252" s="73" t="str">
        <f t="shared" si="22"/>
        <v/>
      </c>
      <c r="S252" s="73" t="str">
        <f t="shared" si="23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O253" s="73" t="str">
        <f t="shared" si="20"/>
        <v/>
      </c>
      <c r="P253" s="73">
        <f t="shared" si="18"/>
        <v>0</v>
      </c>
      <c r="Q253" s="73" t="str">
        <f t="shared" si="21"/>
        <v/>
      </c>
      <c r="R253" s="73" t="str">
        <f t="shared" si="22"/>
        <v/>
      </c>
      <c r="S253" s="73" t="str">
        <f t="shared" si="23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O254" s="73" t="str">
        <f t="shared" si="20"/>
        <v/>
      </c>
      <c r="P254" s="73">
        <f t="shared" si="18"/>
        <v>0</v>
      </c>
      <c r="Q254" s="73" t="str">
        <f t="shared" si="21"/>
        <v/>
      </c>
      <c r="R254" s="73" t="str">
        <f t="shared" si="22"/>
        <v/>
      </c>
      <c r="S254" s="73" t="str">
        <f t="shared" si="23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O255" s="73" t="str">
        <f t="shared" si="20"/>
        <v/>
      </c>
      <c r="P255" s="73">
        <f t="shared" si="18"/>
        <v>0</v>
      </c>
      <c r="Q255" s="73" t="str">
        <f t="shared" si="21"/>
        <v/>
      </c>
      <c r="R255" s="73" t="str">
        <f t="shared" si="22"/>
        <v/>
      </c>
      <c r="S255" s="73" t="str">
        <f t="shared" si="23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O256" s="73" t="str">
        <f t="shared" si="20"/>
        <v/>
      </c>
      <c r="P256" s="73">
        <f t="shared" si="18"/>
        <v>0</v>
      </c>
      <c r="Q256" s="73" t="str">
        <f t="shared" si="21"/>
        <v/>
      </c>
      <c r="R256" s="73" t="str">
        <f t="shared" si="22"/>
        <v/>
      </c>
      <c r="S256" s="73" t="str">
        <f t="shared" si="23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O257" s="73" t="str">
        <f t="shared" si="20"/>
        <v/>
      </c>
      <c r="P257" s="73">
        <f t="shared" si="18"/>
        <v>0</v>
      </c>
      <c r="Q257" s="73" t="str">
        <f t="shared" si="21"/>
        <v/>
      </c>
      <c r="R257" s="73" t="str">
        <f t="shared" si="22"/>
        <v/>
      </c>
      <c r="S257" s="73" t="str">
        <f t="shared" si="23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O258" s="73" t="str">
        <f t="shared" si="20"/>
        <v/>
      </c>
      <c r="P258" s="73">
        <f t="shared" si="18"/>
        <v>0</v>
      </c>
      <c r="Q258" s="73" t="str">
        <f t="shared" si="21"/>
        <v/>
      </c>
      <c r="R258" s="73" t="str">
        <f t="shared" si="22"/>
        <v/>
      </c>
      <c r="S258" s="73" t="str">
        <f t="shared" si="23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O259" s="73" t="str">
        <f t="shared" si="20"/>
        <v/>
      </c>
      <c r="P259" s="73">
        <f t="shared" si="18"/>
        <v>0</v>
      </c>
      <c r="Q259" s="73" t="str">
        <f t="shared" si="21"/>
        <v/>
      </c>
      <c r="R259" s="73" t="str">
        <f t="shared" si="22"/>
        <v/>
      </c>
      <c r="S259" s="73" t="str">
        <f t="shared" si="23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O260" s="73" t="str">
        <f t="shared" si="20"/>
        <v/>
      </c>
      <c r="P260" s="73">
        <f t="shared" si="18"/>
        <v>0</v>
      </c>
      <c r="Q260" s="73" t="str">
        <f t="shared" si="21"/>
        <v/>
      </c>
      <c r="R260" s="73" t="str">
        <f t="shared" si="22"/>
        <v/>
      </c>
      <c r="S260" s="73" t="str">
        <f t="shared" si="23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O261" s="73" t="str">
        <f t="shared" si="20"/>
        <v/>
      </c>
      <c r="P261" s="73">
        <f t="shared" si="18"/>
        <v>0</v>
      </c>
      <c r="Q261" s="73" t="str">
        <f t="shared" si="21"/>
        <v/>
      </c>
      <c r="R261" s="73" t="str">
        <f t="shared" si="22"/>
        <v/>
      </c>
      <c r="S261" s="73" t="str">
        <f t="shared" si="23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O262" s="73" t="str">
        <f t="shared" si="20"/>
        <v/>
      </c>
      <c r="P262" s="73">
        <f t="shared" si="18"/>
        <v>0</v>
      </c>
      <c r="Q262" s="73" t="str">
        <f t="shared" si="21"/>
        <v/>
      </c>
      <c r="R262" s="73" t="str">
        <f t="shared" si="22"/>
        <v/>
      </c>
      <c r="S262" s="73" t="str">
        <f t="shared" si="23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O263" s="73" t="str">
        <f t="shared" si="20"/>
        <v/>
      </c>
      <c r="P263" s="73">
        <f t="shared" si="18"/>
        <v>0</v>
      </c>
      <c r="Q263" s="73" t="str">
        <f t="shared" si="21"/>
        <v/>
      </c>
      <c r="R263" s="73" t="str">
        <f t="shared" si="22"/>
        <v/>
      </c>
      <c r="S263" s="73" t="str">
        <f t="shared" si="23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O264" s="73" t="str">
        <f t="shared" si="20"/>
        <v/>
      </c>
      <c r="P264" s="73">
        <f t="shared" si="18"/>
        <v>0</v>
      </c>
      <c r="Q264" s="73" t="str">
        <f t="shared" si="21"/>
        <v/>
      </c>
      <c r="R264" s="73" t="str">
        <f t="shared" si="22"/>
        <v/>
      </c>
      <c r="S264" s="73" t="str">
        <f t="shared" si="23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O265" s="73" t="str">
        <f t="shared" si="20"/>
        <v/>
      </c>
      <c r="P265" s="73">
        <f t="shared" si="18"/>
        <v>0</v>
      </c>
      <c r="Q265" s="73" t="str">
        <f t="shared" si="21"/>
        <v/>
      </c>
      <c r="R265" s="73" t="str">
        <f t="shared" si="22"/>
        <v/>
      </c>
      <c r="S265" s="73" t="str">
        <f t="shared" si="23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O266" s="73" t="str">
        <f t="shared" si="20"/>
        <v/>
      </c>
      <c r="P266" s="73">
        <f t="shared" si="18"/>
        <v>0</v>
      </c>
      <c r="Q266" s="73" t="str">
        <f t="shared" si="21"/>
        <v/>
      </c>
      <c r="R266" s="73" t="str">
        <f t="shared" si="22"/>
        <v/>
      </c>
      <c r="S266" s="73" t="str">
        <f t="shared" si="23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O267" s="73" t="str">
        <f t="shared" si="20"/>
        <v/>
      </c>
      <c r="P267" s="73">
        <f t="shared" si="18"/>
        <v>0</v>
      </c>
      <c r="Q267" s="73" t="str">
        <f t="shared" si="21"/>
        <v/>
      </c>
      <c r="R267" s="73" t="str">
        <f t="shared" si="22"/>
        <v/>
      </c>
      <c r="S267" s="73" t="str">
        <f t="shared" si="23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O268" s="73" t="str">
        <f t="shared" si="20"/>
        <v/>
      </c>
      <c r="P268" s="73">
        <f t="shared" si="18"/>
        <v>0</v>
      </c>
      <c r="Q268" s="73" t="str">
        <f t="shared" si="21"/>
        <v/>
      </c>
      <c r="R268" s="73" t="str">
        <f t="shared" si="22"/>
        <v/>
      </c>
      <c r="S268" s="73" t="str">
        <f t="shared" si="23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O269" s="73" t="str">
        <f t="shared" si="20"/>
        <v/>
      </c>
      <c r="P269" s="73">
        <f t="shared" si="18"/>
        <v>0</v>
      </c>
      <c r="Q269" s="73" t="str">
        <f t="shared" si="21"/>
        <v/>
      </c>
      <c r="R269" s="73" t="str">
        <f t="shared" si="22"/>
        <v/>
      </c>
      <c r="S269" s="73" t="str">
        <f t="shared" si="23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O270" s="73" t="str">
        <f t="shared" si="20"/>
        <v/>
      </c>
      <c r="P270" s="73">
        <f t="shared" ref="P270:P333" si="24">IF($H270=0%,G270,"")</f>
        <v>0</v>
      </c>
      <c r="Q270" s="73" t="str">
        <f t="shared" si="21"/>
        <v/>
      </c>
      <c r="R270" s="73" t="str">
        <f t="shared" si="22"/>
        <v/>
      </c>
      <c r="S270" s="73" t="str">
        <f t="shared" si="23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O271" s="73" t="str">
        <f t="shared" ref="O271:O334" si="26">IF($H271="E",G271,"")</f>
        <v/>
      </c>
      <c r="P271" s="73">
        <f t="shared" si="24"/>
        <v>0</v>
      </c>
      <c r="Q271" s="73" t="str">
        <f t="shared" si="21"/>
        <v/>
      </c>
      <c r="R271" s="73" t="str">
        <f t="shared" si="22"/>
        <v/>
      </c>
      <c r="S271" s="73" t="str">
        <f t="shared" si="23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O272" s="73" t="str">
        <f t="shared" si="26"/>
        <v/>
      </c>
      <c r="P272" s="73">
        <f t="shared" si="24"/>
        <v>0</v>
      </c>
      <c r="Q272" s="73" t="str">
        <f t="shared" ref="Q272:Q335" si="27">IF(OR($H272=2%,$H272=6%,$H272=8%),$I272/$H272,IF($H272="0% Decreto",G272,""))</f>
        <v/>
      </c>
      <c r="R272" s="73" t="str">
        <f t="shared" ref="R272:R335" si="28">IF(OR($H272=15%,$H272=16%),$I272/$H272,"")</f>
        <v/>
      </c>
      <c r="S272" s="73" t="str">
        <f t="shared" ref="S272:S335" si="29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O273" s="73" t="str">
        <f t="shared" si="26"/>
        <v/>
      </c>
      <c r="P273" s="73">
        <f t="shared" si="24"/>
        <v>0</v>
      </c>
      <c r="Q273" s="73" t="str">
        <f t="shared" si="27"/>
        <v/>
      </c>
      <c r="R273" s="73" t="str">
        <f t="shared" si="28"/>
        <v/>
      </c>
      <c r="S273" s="73" t="str">
        <f t="shared" si="29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O274" s="73" t="str">
        <f t="shared" si="26"/>
        <v/>
      </c>
      <c r="P274" s="73">
        <f t="shared" si="24"/>
        <v>0</v>
      </c>
      <c r="Q274" s="73" t="str">
        <f t="shared" si="27"/>
        <v/>
      </c>
      <c r="R274" s="73" t="str">
        <f t="shared" si="28"/>
        <v/>
      </c>
      <c r="S274" s="73" t="str">
        <f t="shared" si="29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O275" s="73" t="str">
        <f t="shared" si="26"/>
        <v/>
      </c>
      <c r="P275" s="73">
        <f t="shared" si="24"/>
        <v>0</v>
      </c>
      <c r="Q275" s="73" t="str">
        <f t="shared" si="27"/>
        <v/>
      </c>
      <c r="R275" s="73" t="str">
        <f t="shared" si="28"/>
        <v/>
      </c>
      <c r="S275" s="73" t="str">
        <f t="shared" si="29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O276" s="73" t="str">
        <f t="shared" si="26"/>
        <v/>
      </c>
      <c r="P276" s="73">
        <f t="shared" si="24"/>
        <v>0</v>
      </c>
      <c r="Q276" s="73" t="str">
        <f t="shared" si="27"/>
        <v/>
      </c>
      <c r="R276" s="73" t="str">
        <f t="shared" si="28"/>
        <v/>
      </c>
      <c r="S276" s="73" t="str">
        <f t="shared" si="29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O277" s="73" t="str">
        <f t="shared" si="26"/>
        <v/>
      </c>
      <c r="P277" s="73">
        <f t="shared" si="24"/>
        <v>0</v>
      </c>
      <c r="Q277" s="73" t="str">
        <f t="shared" si="27"/>
        <v/>
      </c>
      <c r="R277" s="73" t="str">
        <f t="shared" si="28"/>
        <v/>
      </c>
      <c r="S277" s="73" t="str">
        <f t="shared" si="29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O278" s="73" t="str">
        <f t="shared" si="26"/>
        <v/>
      </c>
      <c r="P278" s="73">
        <f t="shared" si="24"/>
        <v>0</v>
      </c>
      <c r="Q278" s="73" t="str">
        <f t="shared" si="27"/>
        <v/>
      </c>
      <c r="R278" s="73" t="str">
        <f t="shared" si="28"/>
        <v/>
      </c>
      <c r="S278" s="73" t="str">
        <f t="shared" si="29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O279" s="73" t="str">
        <f t="shared" si="26"/>
        <v/>
      </c>
      <c r="P279" s="73">
        <f t="shared" si="24"/>
        <v>0</v>
      </c>
      <c r="Q279" s="73" t="str">
        <f t="shared" si="27"/>
        <v/>
      </c>
      <c r="R279" s="73" t="str">
        <f t="shared" si="28"/>
        <v/>
      </c>
      <c r="S279" s="73" t="str">
        <f t="shared" si="29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O280" s="73" t="str">
        <f t="shared" si="26"/>
        <v/>
      </c>
      <c r="P280" s="73">
        <f t="shared" si="24"/>
        <v>0</v>
      </c>
      <c r="Q280" s="73" t="str">
        <f t="shared" si="27"/>
        <v/>
      </c>
      <c r="R280" s="73" t="str">
        <f t="shared" si="28"/>
        <v/>
      </c>
      <c r="S280" s="73" t="str">
        <f t="shared" si="29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O281" s="73" t="str">
        <f t="shared" si="26"/>
        <v/>
      </c>
      <c r="P281" s="73">
        <f t="shared" si="24"/>
        <v>0</v>
      </c>
      <c r="Q281" s="73" t="str">
        <f t="shared" si="27"/>
        <v/>
      </c>
      <c r="R281" s="73" t="str">
        <f t="shared" si="28"/>
        <v/>
      </c>
      <c r="S281" s="73" t="str">
        <f t="shared" si="29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O282" s="73" t="str">
        <f t="shared" si="26"/>
        <v/>
      </c>
      <c r="P282" s="73">
        <f t="shared" si="24"/>
        <v>0</v>
      </c>
      <c r="Q282" s="73" t="str">
        <f t="shared" si="27"/>
        <v/>
      </c>
      <c r="R282" s="73" t="str">
        <f t="shared" si="28"/>
        <v/>
      </c>
      <c r="S282" s="73" t="str">
        <f t="shared" si="29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O283" s="73" t="str">
        <f t="shared" si="26"/>
        <v/>
      </c>
      <c r="P283" s="73">
        <f t="shared" si="24"/>
        <v>0</v>
      </c>
      <c r="Q283" s="73" t="str">
        <f t="shared" si="27"/>
        <v/>
      </c>
      <c r="R283" s="73" t="str">
        <f t="shared" si="28"/>
        <v/>
      </c>
      <c r="S283" s="73" t="str">
        <f t="shared" si="29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O284" s="73" t="str">
        <f t="shared" si="26"/>
        <v/>
      </c>
      <c r="P284" s="73">
        <f t="shared" si="24"/>
        <v>0</v>
      </c>
      <c r="Q284" s="73" t="str">
        <f t="shared" si="27"/>
        <v/>
      </c>
      <c r="R284" s="73" t="str">
        <f t="shared" si="28"/>
        <v/>
      </c>
      <c r="S284" s="73" t="str">
        <f t="shared" si="29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O285" s="73" t="str">
        <f t="shared" si="26"/>
        <v/>
      </c>
      <c r="P285" s="73">
        <f t="shared" si="24"/>
        <v>0</v>
      </c>
      <c r="Q285" s="73" t="str">
        <f t="shared" si="27"/>
        <v/>
      </c>
      <c r="R285" s="73" t="str">
        <f t="shared" si="28"/>
        <v/>
      </c>
      <c r="S285" s="73" t="str">
        <f t="shared" si="29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O286" s="73" t="str">
        <f t="shared" si="26"/>
        <v/>
      </c>
      <c r="P286" s="73">
        <f t="shared" si="24"/>
        <v>0</v>
      </c>
      <c r="Q286" s="73" t="str">
        <f t="shared" si="27"/>
        <v/>
      </c>
      <c r="R286" s="73" t="str">
        <f t="shared" si="28"/>
        <v/>
      </c>
      <c r="S286" s="73" t="str">
        <f t="shared" si="29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O287" s="73" t="str">
        <f t="shared" si="26"/>
        <v/>
      </c>
      <c r="P287" s="73">
        <f t="shared" si="24"/>
        <v>0</v>
      </c>
      <c r="Q287" s="73" t="str">
        <f t="shared" si="27"/>
        <v/>
      </c>
      <c r="R287" s="73" t="str">
        <f t="shared" si="28"/>
        <v/>
      </c>
      <c r="S287" s="73" t="str">
        <f t="shared" si="29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O288" s="73" t="str">
        <f t="shared" si="26"/>
        <v/>
      </c>
      <c r="P288" s="73">
        <f t="shared" si="24"/>
        <v>0</v>
      </c>
      <c r="Q288" s="73" t="str">
        <f t="shared" si="27"/>
        <v/>
      </c>
      <c r="R288" s="73" t="str">
        <f t="shared" si="28"/>
        <v/>
      </c>
      <c r="S288" s="73" t="str">
        <f t="shared" si="29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O289" s="73" t="str">
        <f t="shared" si="26"/>
        <v/>
      </c>
      <c r="P289" s="73">
        <f t="shared" si="24"/>
        <v>0</v>
      </c>
      <c r="Q289" s="73" t="str">
        <f t="shared" si="27"/>
        <v/>
      </c>
      <c r="R289" s="73" t="str">
        <f t="shared" si="28"/>
        <v/>
      </c>
      <c r="S289" s="73" t="str">
        <f t="shared" si="29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O290" s="73" t="str">
        <f t="shared" si="26"/>
        <v/>
      </c>
      <c r="P290" s="73">
        <f t="shared" si="24"/>
        <v>0</v>
      </c>
      <c r="Q290" s="73" t="str">
        <f t="shared" si="27"/>
        <v/>
      </c>
      <c r="R290" s="73" t="str">
        <f t="shared" si="28"/>
        <v/>
      </c>
      <c r="S290" s="73" t="str">
        <f t="shared" si="29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O291" s="73" t="str">
        <f t="shared" si="26"/>
        <v/>
      </c>
      <c r="P291" s="73">
        <f t="shared" si="24"/>
        <v>0</v>
      </c>
      <c r="Q291" s="73" t="str">
        <f t="shared" si="27"/>
        <v/>
      </c>
      <c r="R291" s="73" t="str">
        <f t="shared" si="28"/>
        <v/>
      </c>
      <c r="S291" s="73" t="str">
        <f t="shared" si="29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O292" s="73" t="str">
        <f t="shared" si="26"/>
        <v/>
      </c>
      <c r="P292" s="73">
        <f t="shared" si="24"/>
        <v>0</v>
      </c>
      <c r="Q292" s="73" t="str">
        <f t="shared" si="27"/>
        <v/>
      </c>
      <c r="R292" s="73" t="str">
        <f t="shared" si="28"/>
        <v/>
      </c>
      <c r="S292" s="73" t="str">
        <f t="shared" si="29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O293" s="73" t="str">
        <f t="shared" si="26"/>
        <v/>
      </c>
      <c r="P293" s="73">
        <f t="shared" si="24"/>
        <v>0</v>
      </c>
      <c r="Q293" s="73" t="str">
        <f t="shared" si="27"/>
        <v/>
      </c>
      <c r="R293" s="73" t="str">
        <f t="shared" si="28"/>
        <v/>
      </c>
      <c r="S293" s="73" t="str">
        <f t="shared" si="29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O294" s="73" t="str">
        <f t="shared" si="26"/>
        <v/>
      </c>
      <c r="P294" s="73">
        <f t="shared" si="24"/>
        <v>0</v>
      </c>
      <c r="Q294" s="73" t="str">
        <f t="shared" si="27"/>
        <v/>
      </c>
      <c r="R294" s="73" t="str">
        <f t="shared" si="28"/>
        <v/>
      </c>
      <c r="S294" s="73" t="str">
        <f t="shared" si="29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O295" s="73" t="str">
        <f t="shared" si="26"/>
        <v/>
      </c>
      <c r="P295" s="73">
        <f t="shared" si="24"/>
        <v>0</v>
      </c>
      <c r="Q295" s="73" t="str">
        <f t="shared" si="27"/>
        <v/>
      </c>
      <c r="R295" s="73" t="str">
        <f t="shared" si="28"/>
        <v/>
      </c>
      <c r="S295" s="73" t="str">
        <f t="shared" si="29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O296" s="73" t="str">
        <f t="shared" si="26"/>
        <v/>
      </c>
      <c r="P296" s="73">
        <f t="shared" si="24"/>
        <v>0</v>
      </c>
      <c r="Q296" s="73" t="str">
        <f t="shared" si="27"/>
        <v/>
      </c>
      <c r="R296" s="73" t="str">
        <f t="shared" si="28"/>
        <v/>
      </c>
      <c r="S296" s="73" t="str">
        <f t="shared" si="29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O297" s="73" t="str">
        <f t="shared" si="26"/>
        <v/>
      </c>
      <c r="P297" s="73">
        <f t="shared" si="24"/>
        <v>0</v>
      </c>
      <c r="Q297" s="73" t="str">
        <f t="shared" si="27"/>
        <v/>
      </c>
      <c r="R297" s="73" t="str">
        <f t="shared" si="28"/>
        <v/>
      </c>
      <c r="S297" s="73" t="str">
        <f t="shared" si="29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O298" s="73" t="str">
        <f t="shared" si="26"/>
        <v/>
      </c>
      <c r="P298" s="73">
        <f t="shared" si="24"/>
        <v>0</v>
      </c>
      <c r="Q298" s="73" t="str">
        <f t="shared" si="27"/>
        <v/>
      </c>
      <c r="R298" s="73" t="str">
        <f t="shared" si="28"/>
        <v/>
      </c>
      <c r="S298" s="73" t="str">
        <f t="shared" si="29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O299" s="73" t="str">
        <f t="shared" si="26"/>
        <v/>
      </c>
      <c r="P299" s="73">
        <f t="shared" si="24"/>
        <v>0</v>
      </c>
      <c r="Q299" s="73" t="str">
        <f t="shared" si="27"/>
        <v/>
      </c>
      <c r="R299" s="73" t="str">
        <f t="shared" si="28"/>
        <v/>
      </c>
      <c r="S299" s="73" t="str">
        <f t="shared" si="29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O300" s="73" t="str">
        <f t="shared" si="26"/>
        <v/>
      </c>
      <c r="P300" s="73">
        <f t="shared" si="24"/>
        <v>0</v>
      </c>
      <c r="Q300" s="73" t="str">
        <f t="shared" si="27"/>
        <v/>
      </c>
      <c r="R300" s="73" t="str">
        <f t="shared" si="28"/>
        <v/>
      </c>
      <c r="S300" s="73" t="str">
        <f t="shared" si="29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O301" s="73" t="str">
        <f t="shared" si="26"/>
        <v/>
      </c>
      <c r="P301" s="73">
        <f t="shared" si="24"/>
        <v>0</v>
      </c>
      <c r="Q301" s="73" t="str">
        <f t="shared" si="27"/>
        <v/>
      </c>
      <c r="R301" s="73" t="str">
        <f t="shared" si="28"/>
        <v/>
      </c>
      <c r="S301" s="73" t="str">
        <f t="shared" si="29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O302" s="73" t="str">
        <f t="shared" si="26"/>
        <v/>
      </c>
      <c r="P302" s="73">
        <f t="shared" si="24"/>
        <v>0</v>
      </c>
      <c r="Q302" s="73" t="str">
        <f t="shared" si="27"/>
        <v/>
      </c>
      <c r="R302" s="73" t="str">
        <f t="shared" si="28"/>
        <v/>
      </c>
      <c r="S302" s="73" t="str">
        <f t="shared" si="29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O303" s="73" t="str">
        <f t="shared" si="26"/>
        <v/>
      </c>
      <c r="P303" s="73">
        <f t="shared" si="24"/>
        <v>0</v>
      </c>
      <c r="Q303" s="73" t="str">
        <f t="shared" si="27"/>
        <v/>
      </c>
      <c r="R303" s="73" t="str">
        <f t="shared" si="28"/>
        <v/>
      </c>
      <c r="S303" s="73" t="str">
        <f t="shared" si="29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O304" s="73" t="str">
        <f t="shared" si="26"/>
        <v/>
      </c>
      <c r="P304" s="73">
        <f t="shared" si="24"/>
        <v>0</v>
      </c>
      <c r="Q304" s="73" t="str">
        <f t="shared" si="27"/>
        <v/>
      </c>
      <c r="R304" s="73" t="str">
        <f t="shared" si="28"/>
        <v/>
      </c>
      <c r="S304" s="73" t="str">
        <f t="shared" si="29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O305" s="73" t="str">
        <f t="shared" si="26"/>
        <v/>
      </c>
      <c r="P305" s="73">
        <f t="shared" si="24"/>
        <v>0</v>
      </c>
      <c r="Q305" s="73" t="str">
        <f t="shared" si="27"/>
        <v/>
      </c>
      <c r="R305" s="73" t="str">
        <f t="shared" si="28"/>
        <v/>
      </c>
      <c r="S305" s="73" t="str">
        <f t="shared" si="29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O306" s="73" t="str">
        <f t="shared" si="26"/>
        <v/>
      </c>
      <c r="P306" s="73">
        <f t="shared" si="24"/>
        <v>0</v>
      </c>
      <c r="Q306" s="73" t="str">
        <f t="shared" si="27"/>
        <v/>
      </c>
      <c r="R306" s="73" t="str">
        <f t="shared" si="28"/>
        <v/>
      </c>
      <c r="S306" s="73" t="str">
        <f t="shared" si="29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O307" s="73" t="str">
        <f t="shared" si="26"/>
        <v/>
      </c>
      <c r="P307" s="73">
        <f t="shared" si="24"/>
        <v>0</v>
      </c>
      <c r="Q307" s="73" t="str">
        <f t="shared" si="27"/>
        <v/>
      </c>
      <c r="R307" s="73" t="str">
        <f t="shared" si="28"/>
        <v/>
      </c>
      <c r="S307" s="73" t="str">
        <f t="shared" si="29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O308" s="73" t="str">
        <f t="shared" si="26"/>
        <v/>
      </c>
      <c r="P308" s="73">
        <f t="shared" si="24"/>
        <v>0</v>
      </c>
      <c r="Q308" s="73" t="str">
        <f t="shared" si="27"/>
        <v/>
      </c>
      <c r="R308" s="73" t="str">
        <f t="shared" si="28"/>
        <v/>
      </c>
      <c r="S308" s="73" t="str">
        <f t="shared" si="29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O309" s="73" t="str">
        <f t="shared" si="26"/>
        <v/>
      </c>
      <c r="P309" s="73">
        <f t="shared" si="24"/>
        <v>0</v>
      </c>
      <c r="Q309" s="73" t="str">
        <f t="shared" si="27"/>
        <v/>
      </c>
      <c r="R309" s="73" t="str">
        <f t="shared" si="28"/>
        <v/>
      </c>
      <c r="S309" s="73" t="str">
        <f t="shared" si="29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O310" s="73" t="str">
        <f t="shared" si="26"/>
        <v/>
      </c>
      <c r="P310" s="73">
        <f t="shared" si="24"/>
        <v>0</v>
      </c>
      <c r="Q310" s="73" t="str">
        <f t="shared" si="27"/>
        <v/>
      </c>
      <c r="R310" s="73" t="str">
        <f t="shared" si="28"/>
        <v/>
      </c>
      <c r="S310" s="73" t="str">
        <f t="shared" si="29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O311" s="73" t="str">
        <f t="shared" si="26"/>
        <v/>
      </c>
      <c r="P311" s="73">
        <f t="shared" si="24"/>
        <v>0</v>
      </c>
      <c r="Q311" s="73" t="str">
        <f t="shared" si="27"/>
        <v/>
      </c>
      <c r="R311" s="73" t="str">
        <f t="shared" si="28"/>
        <v/>
      </c>
      <c r="S311" s="73" t="str">
        <f t="shared" si="29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O312" s="73" t="str">
        <f t="shared" si="26"/>
        <v/>
      </c>
      <c r="P312" s="73">
        <f t="shared" si="24"/>
        <v>0</v>
      </c>
      <c r="Q312" s="73" t="str">
        <f t="shared" si="27"/>
        <v/>
      </c>
      <c r="R312" s="73" t="str">
        <f t="shared" si="28"/>
        <v/>
      </c>
      <c r="S312" s="73" t="str">
        <f t="shared" si="29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O313" s="73" t="str">
        <f t="shared" si="26"/>
        <v/>
      </c>
      <c r="P313" s="73">
        <f t="shared" si="24"/>
        <v>0</v>
      </c>
      <c r="Q313" s="73" t="str">
        <f t="shared" si="27"/>
        <v/>
      </c>
      <c r="R313" s="73" t="str">
        <f t="shared" si="28"/>
        <v/>
      </c>
      <c r="S313" s="73" t="str">
        <f t="shared" si="29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O314" s="73" t="str">
        <f t="shared" si="26"/>
        <v/>
      </c>
      <c r="P314" s="73">
        <f t="shared" si="24"/>
        <v>0</v>
      </c>
      <c r="Q314" s="73" t="str">
        <f t="shared" si="27"/>
        <v/>
      </c>
      <c r="R314" s="73" t="str">
        <f t="shared" si="28"/>
        <v/>
      </c>
      <c r="S314" s="73" t="str">
        <f t="shared" si="29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O315" s="73" t="str">
        <f t="shared" si="26"/>
        <v/>
      </c>
      <c r="P315" s="73">
        <f t="shared" si="24"/>
        <v>0</v>
      </c>
      <c r="Q315" s="73" t="str">
        <f t="shared" si="27"/>
        <v/>
      </c>
      <c r="R315" s="73" t="str">
        <f t="shared" si="28"/>
        <v/>
      </c>
      <c r="S315" s="73" t="str">
        <f t="shared" si="29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O316" s="73" t="str">
        <f t="shared" si="26"/>
        <v/>
      </c>
      <c r="P316" s="73">
        <f t="shared" si="24"/>
        <v>0</v>
      </c>
      <c r="Q316" s="73" t="str">
        <f t="shared" si="27"/>
        <v/>
      </c>
      <c r="R316" s="73" t="str">
        <f t="shared" si="28"/>
        <v/>
      </c>
      <c r="S316" s="73" t="str">
        <f t="shared" si="29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O317" s="73" t="str">
        <f t="shared" si="26"/>
        <v/>
      </c>
      <c r="P317" s="73">
        <f t="shared" si="24"/>
        <v>0</v>
      </c>
      <c r="Q317" s="73" t="str">
        <f t="shared" si="27"/>
        <v/>
      </c>
      <c r="R317" s="73" t="str">
        <f t="shared" si="28"/>
        <v/>
      </c>
      <c r="S317" s="73" t="str">
        <f t="shared" si="29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O318" s="73" t="str">
        <f t="shared" si="26"/>
        <v/>
      </c>
      <c r="P318" s="73">
        <f t="shared" si="24"/>
        <v>0</v>
      </c>
      <c r="Q318" s="73" t="str">
        <f t="shared" si="27"/>
        <v/>
      </c>
      <c r="R318" s="73" t="str">
        <f t="shared" si="28"/>
        <v/>
      </c>
      <c r="S318" s="73" t="str">
        <f t="shared" si="29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O319" s="73" t="str">
        <f t="shared" si="26"/>
        <v/>
      </c>
      <c r="P319" s="73">
        <f t="shared" si="24"/>
        <v>0</v>
      </c>
      <c r="Q319" s="73" t="str">
        <f t="shared" si="27"/>
        <v/>
      </c>
      <c r="R319" s="73" t="str">
        <f t="shared" si="28"/>
        <v/>
      </c>
      <c r="S319" s="73" t="str">
        <f t="shared" si="29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O320" s="73" t="str">
        <f t="shared" si="26"/>
        <v/>
      </c>
      <c r="P320" s="73">
        <f t="shared" si="24"/>
        <v>0</v>
      </c>
      <c r="Q320" s="73" t="str">
        <f t="shared" si="27"/>
        <v/>
      </c>
      <c r="R320" s="73" t="str">
        <f t="shared" si="28"/>
        <v/>
      </c>
      <c r="S320" s="73" t="str">
        <f t="shared" si="29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O321" s="73" t="str">
        <f t="shared" si="26"/>
        <v/>
      </c>
      <c r="P321" s="73">
        <f t="shared" si="24"/>
        <v>0</v>
      </c>
      <c r="Q321" s="73" t="str">
        <f t="shared" si="27"/>
        <v/>
      </c>
      <c r="R321" s="73" t="str">
        <f t="shared" si="28"/>
        <v/>
      </c>
      <c r="S321" s="73" t="str">
        <f t="shared" si="29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O322" s="73" t="str">
        <f t="shared" si="26"/>
        <v/>
      </c>
      <c r="P322" s="73">
        <f t="shared" si="24"/>
        <v>0</v>
      </c>
      <c r="Q322" s="73" t="str">
        <f t="shared" si="27"/>
        <v/>
      </c>
      <c r="R322" s="73" t="str">
        <f t="shared" si="28"/>
        <v/>
      </c>
      <c r="S322" s="73" t="str">
        <f t="shared" si="29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O323" s="73" t="str">
        <f t="shared" si="26"/>
        <v/>
      </c>
      <c r="P323" s="73">
        <f t="shared" si="24"/>
        <v>0</v>
      </c>
      <c r="Q323" s="73" t="str">
        <f t="shared" si="27"/>
        <v/>
      </c>
      <c r="R323" s="73" t="str">
        <f t="shared" si="28"/>
        <v/>
      </c>
      <c r="S323" s="73" t="str">
        <f t="shared" si="29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O324" s="73" t="str">
        <f t="shared" si="26"/>
        <v/>
      </c>
      <c r="P324" s="73">
        <f t="shared" si="24"/>
        <v>0</v>
      </c>
      <c r="Q324" s="73" t="str">
        <f t="shared" si="27"/>
        <v/>
      </c>
      <c r="R324" s="73" t="str">
        <f t="shared" si="28"/>
        <v/>
      </c>
      <c r="S324" s="73" t="str">
        <f t="shared" si="29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O325" s="73" t="str">
        <f t="shared" si="26"/>
        <v/>
      </c>
      <c r="P325" s="73">
        <f t="shared" si="24"/>
        <v>0</v>
      </c>
      <c r="Q325" s="73" t="str">
        <f t="shared" si="27"/>
        <v/>
      </c>
      <c r="R325" s="73" t="str">
        <f t="shared" si="28"/>
        <v/>
      </c>
      <c r="S325" s="73" t="str">
        <f t="shared" si="29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O326" s="73" t="str">
        <f t="shared" si="26"/>
        <v/>
      </c>
      <c r="P326" s="73">
        <f t="shared" si="24"/>
        <v>0</v>
      </c>
      <c r="Q326" s="73" t="str">
        <f t="shared" si="27"/>
        <v/>
      </c>
      <c r="R326" s="73" t="str">
        <f t="shared" si="28"/>
        <v/>
      </c>
      <c r="S326" s="73" t="str">
        <f t="shared" si="29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O327" s="73" t="str">
        <f t="shared" si="26"/>
        <v/>
      </c>
      <c r="P327" s="73">
        <f t="shared" si="24"/>
        <v>0</v>
      </c>
      <c r="Q327" s="73" t="str">
        <f t="shared" si="27"/>
        <v/>
      </c>
      <c r="R327" s="73" t="str">
        <f t="shared" si="28"/>
        <v/>
      </c>
      <c r="S327" s="73" t="str">
        <f t="shared" si="29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O328" s="73" t="str">
        <f t="shared" si="26"/>
        <v/>
      </c>
      <c r="P328" s="73">
        <f t="shared" si="24"/>
        <v>0</v>
      </c>
      <c r="Q328" s="73" t="str">
        <f t="shared" si="27"/>
        <v/>
      </c>
      <c r="R328" s="73" t="str">
        <f t="shared" si="28"/>
        <v/>
      </c>
      <c r="S328" s="73" t="str">
        <f t="shared" si="29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O329" s="73" t="str">
        <f t="shared" si="26"/>
        <v/>
      </c>
      <c r="P329" s="73">
        <f t="shared" si="24"/>
        <v>0</v>
      </c>
      <c r="Q329" s="73" t="str">
        <f t="shared" si="27"/>
        <v/>
      </c>
      <c r="R329" s="73" t="str">
        <f t="shared" si="28"/>
        <v/>
      </c>
      <c r="S329" s="73" t="str">
        <f t="shared" si="29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O330" s="73" t="str">
        <f t="shared" si="26"/>
        <v/>
      </c>
      <c r="P330" s="73">
        <f t="shared" si="24"/>
        <v>0</v>
      </c>
      <c r="Q330" s="73" t="str">
        <f t="shared" si="27"/>
        <v/>
      </c>
      <c r="R330" s="73" t="str">
        <f t="shared" si="28"/>
        <v/>
      </c>
      <c r="S330" s="73" t="str">
        <f t="shared" si="29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O331" s="73" t="str">
        <f t="shared" si="26"/>
        <v/>
      </c>
      <c r="P331" s="73">
        <f t="shared" si="24"/>
        <v>0</v>
      </c>
      <c r="Q331" s="73" t="str">
        <f t="shared" si="27"/>
        <v/>
      </c>
      <c r="R331" s="73" t="str">
        <f t="shared" si="28"/>
        <v/>
      </c>
      <c r="S331" s="73" t="str">
        <f t="shared" si="29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O332" s="73" t="str">
        <f t="shared" si="26"/>
        <v/>
      </c>
      <c r="P332" s="73">
        <f t="shared" si="24"/>
        <v>0</v>
      </c>
      <c r="Q332" s="73" t="str">
        <f t="shared" si="27"/>
        <v/>
      </c>
      <c r="R332" s="73" t="str">
        <f t="shared" si="28"/>
        <v/>
      </c>
      <c r="S332" s="73" t="str">
        <f t="shared" si="29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O333" s="73" t="str">
        <f t="shared" si="26"/>
        <v/>
      </c>
      <c r="P333" s="73">
        <f t="shared" si="24"/>
        <v>0</v>
      </c>
      <c r="Q333" s="73" t="str">
        <f t="shared" si="27"/>
        <v/>
      </c>
      <c r="R333" s="73" t="str">
        <f t="shared" si="28"/>
        <v/>
      </c>
      <c r="S333" s="73" t="str">
        <f t="shared" si="29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O334" s="73" t="str">
        <f t="shared" si="26"/>
        <v/>
      </c>
      <c r="P334" s="73">
        <f t="shared" ref="P334:P397" si="30">IF($H334=0%,G334,"")</f>
        <v>0</v>
      </c>
      <c r="Q334" s="73" t="str">
        <f t="shared" si="27"/>
        <v/>
      </c>
      <c r="R334" s="73" t="str">
        <f t="shared" si="28"/>
        <v/>
      </c>
      <c r="S334" s="73" t="str">
        <f t="shared" si="29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O335" s="73" t="str">
        <f t="shared" ref="O335:O398" si="32">IF($H335="E",G335,"")</f>
        <v/>
      </c>
      <c r="P335" s="73">
        <f t="shared" si="30"/>
        <v>0</v>
      </c>
      <c r="Q335" s="73" t="str">
        <f t="shared" si="27"/>
        <v/>
      </c>
      <c r="R335" s="73" t="str">
        <f t="shared" si="28"/>
        <v/>
      </c>
      <c r="S335" s="73" t="str">
        <f t="shared" si="29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O336" s="73" t="str">
        <f t="shared" si="32"/>
        <v/>
      </c>
      <c r="P336" s="73">
        <f t="shared" si="30"/>
        <v>0</v>
      </c>
      <c r="Q336" s="73" t="str">
        <f t="shared" ref="Q336:Q399" si="33">IF(OR($H336=2%,$H336=6%,$H336=8%),$I336/$H336,IF($H336="0% Decreto",G336,""))</f>
        <v/>
      </c>
      <c r="R336" s="73" t="str">
        <f t="shared" ref="R336:R399" si="34">IF(OR($H336=15%,$H336=16%),$I336/$H336,"")</f>
        <v/>
      </c>
      <c r="S336" s="73" t="str">
        <f t="shared" ref="S336:S399" si="35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O337" s="73" t="str">
        <f t="shared" si="32"/>
        <v/>
      </c>
      <c r="P337" s="73">
        <f t="shared" si="30"/>
        <v>0</v>
      </c>
      <c r="Q337" s="73" t="str">
        <f t="shared" si="33"/>
        <v/>
      </c>
      <c r="R337" s="73" t="str">
        <f t="shared" si="34"/>
        <v/>
      </c>
      <c r="S337" s="73" t="str">
        <f t="shared" si="35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O338" s="73" t="str">
        <f t="shared" si="32"/>
        <v/>
      </c>
      <c r="P338" s="73">
        <f t="shared" si="30"/>
        <v>0</v>
      </c>
      <c r="Q338" s="73" t="str">
        <f t="shared" si="33"/>
        <v/>
      </c>
      <c r="R338" s="73" t="str">
        <f t="shared" si="34"/>
        <v/>
      </c>
      <c r="S338" s="73" t="str">
        <f t="shared" si="35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O339" s="73" t="str">
        <f t="shared" si="32"/>
        <v/>
      </c>
      <c r="P339" s="73">
        <f t="shared" si="30"/>
        <v>0</v>
      </c>
      <c r="Q339" s="73" t="str">
        <f t="shared" si="33"/>
        <v/>
      </c>
      <c r="R339" s="73" t="str">
        <f t="shared" si="34"/>
        <v/>
      </c>
      <c r="S339" s="73" t="str">
        <f t="shared" si="35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O340" s="73" t="str">
        <f t="shared" si="32"/>
        <v/>
      </c>
      <c r="P340" s="73">
        <f t="shared" si="30"/>
        <v>0</v>
      </c>
      <c r="Q340" s="73" t="str">
        <f t="shared" si="33"/>
        <v/>
      </c>
      <c r="R340" s="73" t="str">
        <f t="shared" si="34"/>
        <v/>
      </c>
      <c r="S340" s="73" t="str">
        <f t="shared" si="35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O341" s="73" t="str">
        <f t="shared" si="32"/>
        <v/>
      </c>
      <c r="P341" s="73">
        <f t="shared" si="30"/>
        <v>0</v>
      </c>
      <c r="Q341" s="73" t="str">
        <f t="shared" si="33"/>
        <v/>
      </c>
      <c r="R341" s="73" t="str">
        <f t="shared" si="34"/>
        <v/>
      </c>
      <c r="S341" s="73" t="str">
        <f t="shared" si="35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O342" s="73" t="str">
        <f t="shared" si="32"/>
        <v/>
      </c>
      <c r="P342" s="73">
        <f t="shared" si="30"/>
        <v>0</v>
      </c>
      <c r="Q342" s="73" t="str">
        <f t="shared" si="33"/>
        <v/>
      </c>
      <c r="R342" s="73" t="str">
        <f t="shared" si="34"/>
        <v/>
      </c>
      <c r="S342" s="73" t="str">
        <f t="shared" si="35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O343" s="73" t="str">
        <f t="shared" si="32"/>
        <v/>
      </c>
      <c r="P343" s="73">
        <f t="shared" si="30"/>
        <v>0</v>
      </c>
      <c r="Q343" s="73" t="str">
        <f t="shared" si="33"/>
        <v/>
      </c>
      <c r="R343" s="73" t="str">
        <f t="shared" si="34"/>
        <v/>
      </c>
      <c r="S343" s="73" t="str">
        <f t="shared" si="35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O344" s="73" t="str">
        <f t="shared" si="32"/>
        <v/>
      </c>
      <c r="P344" s="73">
        <f t="shared" si="30"/>
        <v>0</v>
      </c>
      <c r="Q344" s="73" t="str">
        <f t="shared" si="33"/>
        <v/>
      </c>
      <c r="R344" s="73" t="str">
        <f t="shared" si="34"/>
        <v/>
      </c>
      <c r="S344" s="73" t="str">
        <f t="shared" si="35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O345" s="73" t="str">
        <f t="shared" si="32"/>
        <v/>
      </c>
      <c r="P345" s="73">
        <f t="shared" si="30"/>
        <v>0</v>
      </c>
      <c r="Q345" s="73" t="str">
        <f t="shared" si="33"/>
        <v/>
      </c>
      <c r="R345" s="73" t="str">
        <f t="shared" si="34"/>
        <v/>
      </c>
      <c r="S345" s="73" t="str">
        <f t="shared" si="35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O346" s="73" t="str">
        <f t="shared" si="32"/>
        <v/>
      </c>
      <c r="P346" s="73">
        <f t="shared" si="30"/>
        <v>0</v>
      </c>
      <c r="Q346" s="73" t="str">
        <f t="shared" si="33"/>
        <v/>
      </c>
      <c r="R346" s="73" t="str">
        <f t="shared" si="34"/>
        <v/>
      </c>
      <c r="S346" s="73" t="str">
        <f t="shared" si="35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O347" s="73" t="str">
        <f t="shared" si="32"/>
        <v/>
      </c>
      <c r="P347" s="73">
        <f t="shared" si="30"/>
        <v>0</v>
      </c>
      <c r="Q347" s="73" t="str">
        <f t="shared" si="33"/>
        <v/>
      </c>
      <c r="R347" s="73" t="str">
        <f t="shared" si="34"/>
        <v/>
      </c>
      <c r="S347" s="73" t="str">
        <f t="shared" si="35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O348" s="73" t="str">
        <f t="shared" si="32"/>
        <v/>
      </c>
      <c r="P348" s="73">
        <f t="shared" si="30"/>
        <v>0</v>
      </c>
      <c r="Q348" s="73" t="str">
        <f t="shared" si="33"/>
        <v/>
      </c>
      <c r="R348" s="73" t="str">
        <f t="shared" si="34"/>
        <v/>
      </c>
      <c r="S348" s="73" t="str">
        <f t="shared" si="35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O349" s="73" t="str">
        <f t="shared" si="32"/>
        <v/>
      </c>
      <c r="P349" s="73">
        <f t="shared" si="30"/>
        <v>0</v>
      </c>
      <c r="Q349" s="73" t="str">
        <f t="shared" si="33"/>
        <v/>
      </c>
      <c r="R349" s="73" t="str">
        <f t="shared" si="34"/>
        <v/>
      </c>
      <c r="S349" s="73" t="str">
        <f t="shared" si="35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O350" s="73" t="str">
        <f t="shared" si="32"/>
        <v/>
      </c>
      <c r="P350" s="73">
        <f t="shared" si="30"/>
        <v>0</v>
      </c>
      <c r="Q350" s="73" t="str">
        <f t="shared" si="33"/>
        <v/>
      </c>
      <c r="R350" s="73" t="str">
        <f t="shared" si="34"/>
        <v/>
      </c>
      <c r="S350" s="73" t="str">
        <f t="shared" si="35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O351" s="73" t="str">
        <f t="shared" si="32"/>
        <v/>
      </c>
      <c r="P351" s="73">
        <f t="shared" si="30"/>
        <v>0</v>
      </c>
      <c r="Q351" s="73" t="str">
        <f t="shared" si="33"/>
        <v/>
      </c>
      <c r="R351" s="73" t="str">
        <f t="shared" si="34"/>
        <v/>
      </c>
      <c r="S351" s="73" t="str">
        <f t="shared" si="35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O352" s="73" t="str">
        <f t="shared" si="32"/>
        <v/>
      </c>
      <c r="P352" s="73">
        <f t="shared" si="30"/>
        <v>0</v>
      </c>
      <c r="Q352" s="73" t="str">
        <f t="shared" si="33"/>
        <v/>
      </c>
      <c r="R352" s="73" t="str">
        <f t="shared" si="34"/>
        <v/>
      </c>
      <c r="S352" s="73" t="str">
        <f t="shared" si="35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O353" s="73" t="str">
        <f t="shared" si="32"/>
        <v/>
      </c>
      <c r="P353" s="73">
        <f t="shared" si="30"/>
        <v>0</v>
      </c>
      <c r="Q353" s="73" t="str">
        <f t="shared" si="33"/>
        <v/>
      </c>
      <c r="R353" s="73" t="str">
        <f t="shared" si="34"/>
        <v/>
      </c>
      <c r="S353" s="73" t="str">
        <f t="shared" si="35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O354" s="73" t="str">
        <f t="shared" si="32"/>
        <v/>
      </c>
      <c r="P354" s="73">
        <f t="shared" si="30"/>
        <v>0</v>
      </c>
      <c r="Q354" s="73" t="str">
        <f t="shared" si="33"/>
        <v/>
      </c>
      <c r="R354" s="73" t="str">
        <f t="shared" si="34"/>
        <v/>
      </c>
      <c r="S354" s="73" t="str">
        <f t="shared" si="35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O355" s="73" t="str">
        <f t="shared" si="32"/>
        <v/>
      </c>
      <c r="P355" s="73">
        <f t="shared" si="30"/>
        <v>0</v>
      </c>
      <c r="Q355" s="73" t="str">
        <f t="shared" si="33"/>
        <v/>
      </c>
      <c r="R355" s="73" t="str">
        <f t="shared" si="34"/>
        <v/>
      </c>
      <c r="S355" s="73" t="str">
        <f t="shared" si="35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O356" s="73" t="str">
        <f t="shared" si="32"/>
        <v/>
      </c>
      <c r="P356" s="73">
        <f t="shared" si="30"/>
        <v>0</v>
      </c>
      <c r="Q356" s="73" t="str">
        <f t="shared" si="33"/>
        <v/>
      </c>
      <c r="R356" s="73" t="str">
        <f t="shared" si="34"/>
        <v/>
      </c>
      <c r="S356" s="73" t="str">
        <f t="shared" si="35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O357" s="73" t="str">
        <f t="shared" si="32"/>
        <v/>
      </c>
      <c r="P357" s="73">
        <f t="shared" si="30"/>
        <v>0</v>
      </c>
      <c r="Q357" s="73" t="str">
        <f t="shared" si="33"/>
        <v/>
      </c>
      <c r="R357" s="73" t="str">
        <f t="shared" si="34"/>
        <v/>
      </c>
      <c r="S357" s="73" t="str">
        <f t="shared" si="35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O358" s="73" t="str">
        <f t="shared" si="32"/>
        <v/>
      </c>
      <c r="P358" s="73">
        <f t="shared" si="30"/>
        <v>0</v>
      </c>
      <c r="Q358" s="73" t="str">
        <f t="shared" si="33"/>
        <v/>
      </c>
      <c r="R358" s="73" t="str">
        <f t="shared" si="34"/>
        <v/>
      </c>
      <c r="S358" s="73" t="str">
        <f t="shared" si="35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O359" s="73" t="str">
        <f t="shared" si="32"/>
        <v/>
      </c>
      <c r="P359" s="73">
        <f t="shared" si="30"/>
        <v>0</v>
      </c>
      <c r="Q359" s="73" t="str">
        <f t="shared" si="33"/>
        <v/>
      </c>
      <c r="R359" s="73" t="str">
        <f t="shared" si="34"/>
        <v/>
      </c>
      <c r="S359" s="73" t="str">
        <f t="shared" si="35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O360" s="73" t="str">
        <f t="shared" si="32"/>
        <v/>
      </c>
      <c r="P360" s="73">
        <f t="shared" si="30"/>
        <v>0</v>
      </c>
      <c r="Q360" s="73" t="str">
        <f t="shared" si="33"/>
        <v/>
      </c>
      <c r="R360" s="73" t="str">
        <f t="shared" si="34"/>
        <v/>
      </c>
      <c r="S360" s="73" t="str">
        <f t="shared" si="35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O361" s="73" t="str">
        <f t="shared" si="32"/>
        <v/>
      </c>
      <c r="P361" s="73">
        <f t="shared" si="30"/>
        <v>0</v>
      </c>
      <c r="Q361" s="73" t="str">
        <f t="shared" si="33"/>
        <v/>
      </c>
      <c r="R361" s="73" t="str">
        <f t="shared" si="34"/>
        <v/>
      </c>
      <c r="S361" s="73" t="str">
        <f t="shared" si="35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O362" s="73" t="str">
        <f t="shared" si="32"/>
        <v/>
      </c>
      <c r="P362" s="73">
        <f t="shared" si="30"/>
        <v>0</v>
      </c>
      <c r="Q362" s="73" t="str">
        <f t="shared" si="33"/>
        <v/>
      </c>
      <c r="R362" s="73" t="str">
        <f t="shared" si="34"/>
        <v/>
      </c>
      <c r="S362" s="73" t="str">
        <f t="shared" si="35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O363" s="73" t="str">
        <f t="shared" si="32"/>
        <v/>
      </c>
      <c r="P363" s="73">
        <f t="shared" si="30"/>
        <v>0</v>
      </c>
      <c r="Q363" s="73" t="str">
        <f t="shared" si="33"/>
        <v/>
      </c>
      <c r="R363" s="73" t="str">
        <f t="shared" si="34"/>
        <v/>
      </c>
      <c r="S363" s="73" t="str">
        <f t="shared" si="35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O364" s="73" t="str">
        <f t="shared" si="32"/>
        <v/>
      </c>
      <c r="P364" s="73">
        <f t="shared" si="30"/>
        <v>0</v>
      </c>
      <c r="Q364" s="73" t="str">
        <f t="shared" si="33"/>
        <v/>
      </c>
      <c r="R364" s="73" t="str">
        <f t="shared" si="34"/>
        <v/>
      </c>
      <c r="S364" s="73" t="str">
        <f t="shared" si="35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O365" s="73" t="str">
        <f t="shared" si="32"/>
        <v/>
      </c>
      <c r="P365" s="73">
        <f t="shared" si="30"/>
        <v>0</v>
      </c>
      <c r="Q365" s="73" t="str">
        <f t="shared" si="33"/>
        <v/>
      </c>
      <c r="R365" s="73" t="str">
        <f t="shared" si="34"/>
        <v/>
      </c>
      <c r="S365" s="73" t="str">
        <f t="shared" si="35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O366" s="73" t="str">
        <f t="shared" si="32"/>
        <v/>
      </c>
      <c r="P366" s="73">
        <f t="shared" si="30"/>
        <v>0</v>
      </c>
      <c r="Q366" s="73" t="str">
        <f t="shared" si="33"/>
        <v/>
      </c>
      <c r="R366" s="73" t="str">
        <f t="shared" si="34"/>
        <v/>
      </c>
      <c r="S366" s="73" t="str">
        <f t="shared" si="35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O367" s="73" t="str">
        <f t="shared" si="32"/>
        <v/>
      </c>
      <c r="P367" s="73">
        <f t="shared" si="30"/>
        <v>0</v>
      </c>
      <c r="Q367" s="73" t="str">
        <f t="shared" si="33"/>
        <v/>
      </c>
      <c r="R367" s="73" t="str">
        <f t="shared" si="34"/>
        <v/>
      </c>
      <c r="S367" s="73" t="str">
        <f t="shared" si="35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O368" s="73" t="str">
        <f t="shared" si="32"/>
        <v/>
      </c>
      <c r="P368" s="73">
        <f t="shared" si="30"/>
        <v>0</v>
      </c>
      <c r="Q368" s="73" t="str">
        <f t="shared" si="33"/>
        <v/>
      </c>
      <c r="R368" s="73" t="str">
        <f t="shared" si="34"/>
        <v/>
      </c>
      <c r="S368" s="73" t="str">
        <f t="shared" si="35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O369" s="73" t="str">
        <f t="shared" si="32"/>
        <v/>
      </c>
      <c r="P369" s="73">
        <f t="shared" si="30"/>
        <v>0</v>
      </c>
      <c r="Q369" s="73" t="str">
        <f t="shared" si="33"/>
        <v/>
      </c>
      <c r="R369" s="73" t="str">
        <f t="shared" si="34"/>
        <v/>
      </c>
      <c r="S369" s="73" t="str">
        <f t="shared" si="35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O370" s="73" t="str">
        <f t="shared" si="32"/>
        <v/>
      </c>
      <c r="P370" s="73">
        <f t="shared" si="30"/>
        <v>0</v>
      </c>
      <c r="Q370" s="73" t="str">
        <f t="shared" si="33"/>
        <v/>
      </c>
      <c r="R370" s="73" t="str">
        <f t="shared" si="34"/>
        <v/>
      </c>
      <c r="S370" s="73" t="str">
        <f t="shared" si="35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O371" s="73" t="str">
        <f t="shared" si="32"/>
        <v/>
      </c>
      <c r="P371" s="73">
        <f t="shared" si="30"/>
        <v>0</v>
      </c>
      <c r="Q371" s="73" t="str">
        <f t="shared" si="33"/>
        <v/>
      </c>
      <c r="R371" s="73" t="str">
        <f t="shared" si="34"/>
        <v/>
      </c>
      <c r="S371" s="73" t="str">
        <f t="shared" si="35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O372" s="73" t="str">
        <f t="shared" si="32"/>
        <v/>
      </c>
      <c r="P372" s="73">
        <f t="shared" si="30"/>
        <v>0</v>
      </c>
      <c r="Q372" s="73" t="str">
        <f t="shared" si="33"/>
        <v/>
      </c>
      <c r="R372" s="73" t="str">
        <f t="shared" si="34"/>
        <v/>
      </c>
      <c r="S372" s="73" t="str">
        <f t="shared" si="35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O373" s="73" t="str">
        <f t="shared" si="32"/>
        <v/>
      </c>
      <c r="P373" s="73">
        <f t="shared" si="30"/>
        <v>0</v>
      </c>
      <c r="Q373" s="73" t="str">
        <f t="shared" si="33"/>
        <v/>
      </c>
      <c r="R373" s="73" t="str">
        <f t="shared" si="34"/>
        <v/>
      </c>
      <c r="S373" s="73" t="str">
        <f t="shared" si="35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O374" s="73" t="str">
        <f t="shared" si="32"/>
        <v/>
      </c>
      <c r="P374" s="73">
        <f t="shared" si="30"/>
        <v>0</v>
      </c>
      <c r="Q374" s="73" t="str">
        <f t="shared" si="33"/>
        <v/>
      </c>
      <c r="R374" s="73" t="str">
        <f t="shared" si="34"/>
        <v/>
      </c>
      <c r="S374" s="73" t="str">
        <f t="shared" si="35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O375" s="73" t="str">
        <f t="shared" si="32"/>
        <v/>
      </c>
      <c r="P375" s="73">
        <f t="shared" si="30"/>
        <v>0</v>
      </c>
      <c r="Q375" s="73" t="str">
        <f t="shared" si="33"/>
        <v/>
      </c>
      <c r="R375" s="73" t="str">
        <f t="shared" si="34"/>
        <v/>
      </c>
      <c r="S375" s="73" t="str">
        <f t="shared" si="35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O376" s="73" t="str">
        <f t="shared" si="32"/>
        <v/>
      </c>
      <c r="P376" s="73">
        <f t="shared" si="30"/>
        <v>0</v>
      </c>
      <c r="Q376" s="73" t="str">
        <f t="shared" si="33"/>
        <v/>
      </c>
      <c r="R376" s="73" t="str">
        <f t="shared" si="34"/>
        <v/>
      </c>
      <c r="S376" s="73" t="str">
        <f t="shared" si="35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O377" s="73" t="str">
        <f t="shared" si="32"/>
        <v/>
      </c>
      <c r="P377" s="73">
        <f t="shared" si="30"/>
        <v>0</v>
      </c>
      <c r="Q377" s="73" t="str">
        <f t="shared" si="33"/>
        <v/>
      </c>
      <c r="R377" s="73" t="str">
        <f t="shared" si="34"/>
        <v/>
      </c>
      <c r="S377" s="73" t="str">
        <f t="shared" si="35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O378" s="73" t="str">
        <f t="shared" si="32"/>
        <v/>
      </c>
      <c r="P378" s="73">
        <f t="shared" si="30"/>
        <v>0</v>
      </c>
      <c r="Q378" s="73" t="str">
        <f t="shared" si="33"/>
        <v/>
      </c>
      <c r="R378" s="73" t="str">
        <f t="shared" si="34"/>
        <v/>
      </c>
      <c r="S378" s="73" t="str">
        <f t="shared" si="35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O379" s="73" t="str">
        <f t="shared" si="32"/>
        <v/>
      </c>
      <c r="P379" s="73">
        <f t="shared" si="30"/>
        <v>0</v>
      </c>
      <c r="Q379" s="73" t="str">
        <f t="shared" si="33"/>
        <v/>
      </c>
      <c r="R379" s="73" t="str">
        <f t="shared" si="34"/>
        <v/>
      </c>
      <c r="S379" s="73" t="str">
        <f t="shared" si="35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O380" s="73" t="str">
        <f t="shared" si="32"/>
        <v/>
      </c>
      <c r="P380" s="73">
        <f t="shared" si="30"/>
        <v>0</v>
      </c>
      <c r="Q380" s="73" t="str">
        <f t="shared" si="33"/>
        <v/>
      </c>
      <c r="R380" s="73" t="str">
        <f t="shared" si="34"/>
        <v/>
      </c>
      <c r="S380" s="73" t="str">
        <f t="shared" si="35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O381" s="73" t="str">
        <f t="shared" si="32"/>
        <v/>
      </c>
      <c r="P381" s="73">
        <f t="shared" si="30"/>
        <v>0</v>
      </c>
      <c r="Q381" s="73" t="str">
        <f t="shared" si="33"/>
        <v/>
      </c>
      <c r="R381" s="73" t="str">
        <f t="shared" si="34"/>
        <v/>
      </c>
      <c r="S381" s="73" t="str">
        <f t="shared" si="35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O382" s="73" t="str">
        <f t="shared" si="32"/>
        <v/>
      </c>
      <c r="P382" s="73">
        <f t="shared" si="30"/>
        <v>0</v>
      </c>
      <c r="Q382" s="73" t="str">
        <f t="shared" si="33"/>
        <v/>
      </c>
      <c r="R382" s="73" t="str">
        <f t="shared" si="34"/>
        <v/>
      </c>
      <c r="S382" s="73" t="str">
        <f t="shared" si="35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O383" s="73" t="str">
        <f t="shared" si="32"/>
        <v/>
      </c>
      <c r="P383" s="73">
        <f t="shared" si="30"/>
        <v>0</v>
      </c>
      <c r="Q383" s="73" t="str">
        <f t="shared" si="33"/>
        <v/>
      </c>
      <c r="R383" s="73" t="str">
        <f t="shared" si="34"/>
        <v/>
      </c>
      <c r="S383" s="73" t="str">
        <f t="shared" si="35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O384" s="73" t="str">
        <f t="shared" si="32"/>
        <v/>
      </c>
      <c r="P384" s="73">
        <f t="shared" si="30"/>
        <v>0</v>
      </c>
      <c r="Q384" s="73" t="str">
        <f t="shared" si="33"/>
        <v/>
      </c>
      <c r="R384" s="73" t="str">
        <f t="shared" si="34"/>
        <v/>
      </c>
      <c r="S384" s="73" t="str">
        <f t="shared" si="35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O385" s="73" t="str">
        <f t="shared" si="32"/>
        <v/>
      </c>
      <c r="P385" s="73">
        <f t="shared" si="30"/>
        <v>0</v>
      </c>
      <c r="Q385" s="73" t="str">
        <f t="shared" si="33"/>
        <v/>
      </c>
      <c r="R385" s="73" t="str">
        <f t="shared" si="34"/>
        <v/>
      </c>
      <c r="S385" s="73" t="str">
        <f t="shared" si="35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O386" s="73" t="str">
        <f t="shared" si="32"/>
        <v/>
      </c>
      <c r="P386" s="73">
        <f t="shared" si="30"/>
        <v>0</v>
      </c>
      <c r="Q386" s="73" t="str">
        <f t="shared" si="33"/>
        <v/>
      </c>
      <c r="R386" s="73" t="str">
        <f t="shared" si="34"/>
        <v/>
      </c>
      <c r="S386" s="73" t="str">
        <f t="shared" si="35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O387" s="73" t="str">
        <f t="shared" si="32"/>
        <v/>
      </c>
      <c r="P387" s="73">
        <f t="shared" si="30"/>
        <v>0</v>
      </c>
      <c r="Q387" s="73" t="str">
        <f t="shared" si="33"/>
        <v/>
      </c>
      <c r="R387" s="73" t="str">
        <f t="shared" si="34"/>
        <v/>
      </c>
      <c r="S387" s="73" t="str">
        <f t="shared" si="35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O388" s="73" t="str">
        <f t="shared" si="32"/>
        <v/>
      </c>
      <c r="P388" s="73">
        <f t="shared" si="30"/>
        <v>0</v>
      </c>
      <c r="Q388" s="73" t="str">
        <f t="shared" si="33"/>
        <v/>
      </c>
      <c r="R388" s="73" t="str">
        <f t="shared" si="34"/>
        <v/>
      </c>
      <c r="S388" s="73" t="str">
        <f t="shared" si="35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O389" s="73" t="str">
        <f t="shared" si="32"/>
        <v/>
      </c>
      <c r="P389" s="73">
        <f t="shared" si="30"/>
        <v>0</v>
      </c>
      <c r="Q389" s="73" t="str">
        <f t="shared" si="33"/>
        <v/>
      </c>
      <c r="R389" s="73" t="str">
        <f t="shared" si="34"/>
        <v/>
      </c>
      <c r="S389" s="73" t="str">
        <f t="shared" si="35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O390" s="73" t="str">
        <f t="shared" si="32"/>
        <v/>
      </c>
      <c r="P390" s="73">
        <f t="shared" si="30"/>
        <v>0</v>
      </c>
      <c r="Q390" s="73" t="str">
        <f t="shared" si="33"/>
        <v/>
      </c>
      <c r="R390" s="73" t="str">
        <f t="shared" si="34"/>
        <v/>
      </c>
      <c r="S390" s="73" t="str">
        <f t="shared" si="35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O391" s="73" t="str">
        <f t="shared" si="32"/>
        <v/>
      </c>
      <c r="P391" s="73">
        <f t="shared" si="30"/>
        <v>0</v>
      </c>
      <c r="Q391" s="73" t="str">
        <f t="shared" si="33"/>
        <v/>
      </c>
      <c r="R391" s="73" t="str">
        <f t="shared" si="34"/>
        <v/>
      </c>
      <c r="S391" s="73" t="str">
        <f t="shared" si="35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O392" s="73" t="str">
        <f t="shared" si="32"/>
        <v/>
      </c>
      <c r="P392" s="73">
        <f t="shared" si="30"/>
        <v>0</v>
      </c>
      <c r="Q392" s="73" t="str">
        <f t="shared" si="33"/>
        <v/>
      </c>
      <c r="R392" s="73" t="str">
        <f t="shared" si="34"/>
        <v/>
      </c>
      <c r="S392" s="73" t="str">
        <f t="shared" si="35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O393" s="73" t="str">
        <f t="shared" si="32"/>
        <v/>
      </c>
      <c r="P393" s="73">
        <f t="shared" si="30"/>
        <v>0</v>
      </c>
      <c r="Q393" s="73" t="str">
        <f t="shared" si="33"/>
        <v/>
      </c>
      <c r="R393" s="73" t="str">
        <f t="shared" si="34"/>
        <v/>
      </c>
      <c r="S393" s="73" t="str">
        <f t="shared" si="35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O394" s="73" t="str">
        <f t="shared" si="32"/>
        <v/>
      </c>
      <c r="P394" s="73">
        <f t="shared" si="30"/>
        <v>0</v>
      </c>
      <c r="Q394" s="73" t="str">
        <f t="shared" si="33"/>
        <v/>
      </c>
      <c r="R394" s="73" t="str">
        <f t="shared" si="34"/>
        <v/>
      </c>
      <c r="S394" s="73" t="str">
        <f t="shared" si="35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O395" s="73" t="str">
        <f t="shared" si="32"/>
        <v/>
      </c>
      <c r="P395" s="73">
        <f t="shared" si="30"/>
        <v>0</v>
      </c>
      <c r="Q395" s="73" t="str">
        <f t="shared" si="33"/>
        <v/>
      </c>
      <c r="R395" s="73" t="str">
        <f t="shared" si="34"/>
        <v/>
      </c>
      <c r="S395" s="73" t="str">
        <f t="shared" si="35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O396" s="73" t="str">
        <f t="shared" si="32"/>
        <v/>
      </c>
      <c r="P396" s="73">
        <f t="shared" si="30"/>
        <v>0</v>
      </c>
      <c r="Q396" s="73" t="str">
        <f t="shared" si="33"/>
        <v/>
      </c>
      <c r="R396" s="73" t="str">
        <f t="shared" si="34"/>
        <v/>
      </c>
      <c r="S396" s="73" t="str">
        <f t="shared" si="35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O397" s="73" t="str">
        <f t="shared" si="32"/>
        <v/>
      </c>
      <c r="P397" s="73">
        <f t="shared" si="30"/>
        <v>0</v>
      </c>
      <c r="Q397" s="73" t="str">
        <f t="shared" si="33"/>
        <v/>
      </c>
      <c r="R397" s="73" t="str">
        <f t="shared" si="34"/>
        <v/>
      </c>
      <c r="S397" s="73" t="str">
        <f t="shared" si="35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O398" s="73" t="str">
        <f t="shared" si="32"/>
        <v/>
      </c>
      <c r="P398" s="73">
        <f t="shared" ref="P398:P461" si="36">IF($H398=0%,G398,"")</f>
        <v>0</v>
      </c>
      <c r="Q398" s="73" t="str">
        <f t="shared" si="33"/>
        <v/>
      </c>
      <c r="R398" s="73" t="str">
        <f t="shared" si="34"/>
        <v/>
      </c>
      <c r="S398" s="73" t="str">
        <f t="shared" si="35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O399" s="73" t="str">
        <f t="shared" ref="O399:O462" si="38">IF($H399="E",G399,"")</f>
        <v/>
      </c>
      <c r="P399" s="73">
        <f t="shared" si="36"/>
        <v>0</v>
      </c>
      <c r="Q399" s="73" t="str">
        <f t="shared" si="33"/>
        <v/>
      </c>
      <c r="R399" s="73" t="str">
        <f t="shared" si="34"/>
        <v/>
      </c>
      <c r="S399" s="73" t="str">
        <f t="shared" si="35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O400" s="73" t="str">
        <f t="shared" si="38"/>
        <v/>
      </c>
      <c r="P400" s="73">
        <f t="shared" si="36"/>
        <v>0</v>
      </c>
      <c r="Q400" s="73" t="str">
        <f t="shared" ref="Q400:Q463" si="39">IF(OR($H400=2%,$H400=6%,$H400=8%),$I400/$H400,IF($H400="0% Decreto",G400,""))</f>
        <v/>
      </c>
      <c r="R400" s="73" t="str">
        <f t="shared" ref="R400:R463" si="40">IF(OR($H400=15%,$H400=16%),$I400/$H400,"")</f>
        <v/>
      </c>
      <c r="S400" s="73" t="str">
        <f t="shared" ref="S400:S463" si="41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O401" s="73" t="str">
        <f t="shared" si="38"/>
        <v/>
      </c>
      <c r="P401" s="73">
        <f t="shared" si="36"/>
        <v>0</v>
      </c>
      <c r="Q401" s="73" t="str">
        <f t="shared" si="39"/>
        <v/>
      </c>
      <c r="R401" s="73" t="str">
        <f t="shared" si="40"/>
        <v/>
      </c>
      <c r="S401" s="73" t="str">
        <f t="shared" si="41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O402" s="73" t="str">
        <f t="shared" si="38"/>
        <v/>
      </c>
      <c r="P402" s="73">
        <f t="shared" si="36"/>
        <v>0</v>
      </c>
      <c r="Q402" s="73" t="str">
        <f t="shared" si="39"/>
        <v/>
      </c>
      <c r="R402" s="73" t="str">
        <f t="shared" si="40"/>
        <v/>
      </c>
      <c r="S402" s="73" t="str">
        <f t="shared" si="41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O403" s="73" t="str">
        <f t="shared" si="38"/>
        <v/>
      </c>
      <c r="P403" s="73">
        <f t="shared" si="36"/>
        <v>0</v>
      </c>
      <c r="Q403" s="73" t="str">
        <f t="shared" si="39"/>
        <v/>
      </c>
      <c r="R403" s="73" t="str">
        <f t="shared" si="40"/>
        <v/>
      </c>
      <c r="S403" s="73" t="str">
        <f t="shared" si="41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O404" s="73" t="str">
        <f t="shared" si="38"/>
        <v/>
      </c>
      <c r="P404" s="73">
        <f t="shared" si="36"/>
        <v>0</v>
      </c>
      <c r="Q404" s="73" t="str">
        <f t="shared" si="39"/>
        <v/>
      </c>
      <c r="R404" s="73" t="str">
        <f t="shared" si="40"/>
        <v/>
      </c>
      <c r="S404" s="73" t="str">
        <f t="shared" si="41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O405" s="73" t="str">
        <f t="shared" si="38"/>
        <v/>
      </c>
      <c r="P405" s="73">
        <f t="shared" si="36"/>
        <v>0</v>
      </c>
      <c r="Q405" s="73" t="str">
        <f t="shared" si="39"/>
        <v/>
      </c>
      <c r="R405" s="73" t="str">
        <f t="shared" si="40"/>
        <v/>
      </c>
      <c r="S405" s="73" t="str">
        <f t="shared" si="41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O406" s="73" t="str">
        <f t="shared" si="38"/>
        <v/>
      </c>
      <c r="P406" s="73">
        <f t="shared" si="36"/>
        <v>0</v>
      </c>
      <c r="Q406" s="73" t="str">
        <f t="shared" si="39"/>
        <v/>
      </c>
      <c r="R406" s="73" t="str">
        <f t="shared" si="40"/>
        <v/>
      </c>
      <c r="S406" s="73" t="str">
        <f t="shared" si="41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O407" s="73" t="str">
        <f t="shared" si="38"/>
        <v/>
      </c>
      <c r="P407" s="73">
        <f t="shared" si="36"/>
        <v>0</v>
      </c>
      <c r="Q407" s="73" t="str">
        <f t="shared" si="39"/>
        <v/>
      </c>
      <c r="R407" s="73" t="str">
        <f t="shared" si="40"/>
        <v/>
      </c>
      <c r="S407" s="73" t="str">
        <f t="shared" si="41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O408" s="73" t="str">
        <f t="shared" si="38"/>
        <v/>
      </c>
      <c r="P408" s="73">
        <f t="shared" si="36"/>
        <v>0</v>
      </c>
      <c r="Q408" s="73" t="str">
        <f t="shared" si="39"/>
        <v/>
      </c>
      <c r="R408" s="73" t="str">
        <f t="shared" si="40"/>
        <v/>
      </c>
      <c r="S408" s="73" t="str">
        <f t="shared" si="41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O409" s="73" t="str">
        <f t="shared" si="38"/>
        <v/>
      </c>
      <c r="P409" s="73">
        <f t="shared" si="36"/>
        <v>0</v>
      </c>
      <c r="Q409" s="73" t="str">
        <f t="shared" si="39"/>
        <v/>
      </c>
      <c r="R409" s="73" t="str">
        <f t="shared" si="40"/>
        <v/>
      </c>
      <c r="S409" s="73" t="str">
        <f t="shared" si="41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O410" s="73" t="str">
        <f t="shared" si="38"/>
        <v/>
      </c>
      <c r="P410" s="73">
        <f t="shared" si="36"/>
        <v>0</v>
      </c>
      <c r="Q410" s="73" t="str">
        <f t="shared" si="39"/>
        <v/>
      </c>
      <c r="R410" s="73" t="str">
        <f t="shared" si="40"/>
        <v/>
      </c>
      <c r="S410" s="73" t="str">
        <f t="shared" si="41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O411" s="73" t="str">
        <f t="shared" si="38"/>
        <v/>
      </c>
      <c r="P411" s="73">
        <f t="shared" si="36"/>
        <v>0</v>
      </c>
      <c r="Q411" s="73" t="str">
        <f t="shared" si="39"/>
        <v/>
      </c>
      <c r="R411" s="73" t="str">
        <f t="shared" si="40"/>
        <v/>
      </c>
      <c r="S411" s="73" t="str">
        <f t="shared" si="41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O412" s="73" t="str">
        <f t="shared" si="38"/>
        <v/>
      </c>
      <c r="P412" s="73">
        <f t="shared" si="36"/>
        <v>0</v>
      </c>
      <c r="Q412" s="73" t="str">
        <f t="shared" si="39"/>
        <v/>
      </c>
      <c r="R412" s="73" t="str">
        <f t="shared" si="40"/>
        <v/>
      </c>
      <c r="S412" s="73" t="str">
        <f t="shared" si="41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O413" s="73" t="str">
        <f t="shared" si="38"/>
        <v/>
      </c>
      <c r="P413" s="73">
        <f t="shared" si="36"/>
        <v>0</v>
      </c>
      <c r="Q413" s="73" t="str">
        <f t="shared" si="39"/>
        <v/>
      </c>
      <c r="R413" s="73" t="str">
        <f t="shared" si="40"/>
        <v/>
      </c>
      <c r="S413" s="73" t="str">
        <f t="shared" si="41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O414" s="73" t="str">
        <f t="shared" si="38"/>
        <v/>
      </c>
      <c r="P414" s="73">
        <f t="shared" si="36"/>
        <v>0</v>
      </c>
      <c r="Q414" s="73" t="str">
        <f t="shared" si="39"/>
        <v/>
      </c>
      <c r="R414" s="73" t="str">
        <f t="shared" si="40"/>
        <v/>
      </c>
      <c r="S414" s="73" t="str">
        <f t="shared" si="41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O415" s="73" t="str">
        <f t="shared" si="38"/>
        <v/>
      </c>
      <c r="P415" s="73">
        <f t="shared" si="36"/>
        <v>0</v>
      </c>
      <c r="Q415" s="73" t="str">
        <f t="shared" si="39"/>
        <v/>
      </c>
      <c r="R415" s="73" t="str">
        <f t="shared" si="40"/>
        <v/>
      </c>
      <c r="S415" s="73" t="str">
        <f t="shared" si="41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O416" s="73" t="str">
        <f t="shared" si="38"/>
        <v/>
      </c>
      <c r="P416" s="73">
        <f t="shared" si="36"/>
        <v>0</v>
      </c>
      <c r="Q416" s="73" t="str">
        <f t="shared" si="39"/>
        <v/>
      </c>
      <c r="R416" s="73" t="str">
        <f t="shared" si="40"/>
        <v/>
      </c>
      <c r="S416" s="73" t="str">
        <f t="shared" si="41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O417" s="73" t="str">
        <f t="shared" si="38"/>
        <v/>
      </c>
      <c r="P417" s="73">
        <f t="shared" si="36"/>
        <v>0</v>
      </c>
      <c r="Q417" s="73" t="str">
        <f t="shared" si="39"/>
        <v/>
      </c>
      <c r="R417" s="73" t="str">
        <f t="shared" si="40"/>
        <v/>
      </c>
      <c r="S417" s="73" t="str">
        <f t="shared" si="41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O418" s="73" t="str">
        <f t="shared" si="38"/>
        <v/>
      </c>
      <c r="P418" s="73">
        <f t="shared" si="36"/>
        <v>0</v>
      </c>
      <c r="Q418" s="73" t="str">
        <f t="shared" si="39"/>
        <v/>
      </c>
      <c r="R418" s="73" t="str">
        <f t="shared" si="40"/>
        <v/>
      </c>
      <c r="S418" s="73" t="str">
        <f t="shared" si="41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O419" s="73" t="str">
        <f t="shared" si="38"/>
        <v/>
      </c>
      <c r="P419" s="73">
        <f t="shared" si="36"/>
        <v>0</v>
      </c>
      <c r="Q419" s="73" t="str">
        <f t="shared" si="39"/>
        <v/>
      </c>
      <c r="R419" s="73" t="str">
        <f t="shared" si="40"/>
        <v/>
      </c>
      <c r="S419" s="73" t="str">
        <f t="shared" si="41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O420" s="73" t="str">
        <f t="shared" si="38"/>
        <v/>
      </c>
      <c r="P420" s="73">
        <f t="shared" si="36"/>
        <v>0</v>
      </c>
      <c r="Q420" s="73" t="str">
        <f t="shared" si="39"/>
        <v/>
      </c>
      <c r="R420" s="73" t="str">
        <f t="shared" si="40"/>
        <v/>
      </c>
      <c r="S420" s="73" t="str">
        <f t="shared" si="41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O421" s="73" t="str">
        <f t="shared" si="38"/>
        <v/>
      </c>
      <c r="P421" s="73">
        <f t="shared" si="36"/>
        <v>0</v>
      </c>
      <c r="Q421" s="73" t="str">
        <f t="shared" si="39"/>
        <v/>
      </c>
      <c r="R421" s="73" t="str">
        <f t="shared" si="40"/>
        <v/>
      </c>
      <c r="S421" s="73" t="str">
        <f t="shared" si="41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O422" s="73" t="str">
        <f t="shared" si="38"/>
        <v/>
      </c>
      <c r="P422" s="73">
        <f t="shared" si="36"/>
        <v>0</v>
      </c>
      <c r="Q422" s="73" t="str">
        <f t="shared" si="39"/>
        <v/>
      </c>
      <c r="R422" s="73" t="str">
        <f t="shared" si="40"/>
        <v/>
      </c>
      <c r="S422" s="73" t="str">
        <f t="shared" si="41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O423" s="73" t="str">
        <f t="shared" si="38"/>
        <v/>
      </c>
      <c r="P423" s="73">
        <f t="shared" si="36"/>
        <v>0</v>
      </c>
      <c r="Q423" s="73" t="str">
        <f t="shared" si="39"/>
        <v/>
      </c>
      <c r="R423" s="73" t="str">
        <f t="shared" si="40"/>
        <v/>
      </c>
      <c r="S423" s="73" t="str">
        <f t="shared" si="41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O424" s="73" t="str">
        <f t="shared" si="38"/>
        <v/>
      </c>
      <c r="P424" s="73">
        <f t="shared" si="36"/>
        <v>0</v>
      </c>
      <c r="Q424" s="73" t="str">
        <f t="shared" si="39"/>
        <v/>
      </c>
      <c r="R424" s="73" t="str">
        <f t="shared" si="40"/>
        <v/>
      </c>
      <c r="S424" s="73" t="str">
        <f t="shared" si="41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O425" s="73" t="str">
        <f t="shared" si="38"/>
        <v/>
      </c>
      <c r="P425" s="73">
        <f t="shared" si="36"/>
        <v>0</v>
      </c>
      <c r="Q425" s="73" t="str">
        <f t="shared" si="39"/>
        <v/>
      </c>
      <c r="R425" s="73" t="str">
        <f t="shared" si="40"/>
        <v/>
      </c>
      <c r="S425" s="73" t="str">
        <f t="shared" si="41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O426" s="73" t="str">
        <f t="shared" si="38"/>
        <v/>
      </c>
      <c r="P426" s="73">
        <f t="shared" si="36"/>
        <v>0</v>
      </c>
      <c r="Q426" s="73" t="str">
        <f t="shared" si="39"/>
        <v/>
      </c>
      <c r="R426" s="73" t="str">
        <f t="shared" si="40"/>
        <v/>
      </c>
      <c r="S426" s="73" t="str">
        <f t="shared" si="41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O427" s="73" t="str">
        <f t="shared" si="38"/>
        <v/>
      </c>
      <c r="P427" s="73">
        <f t="shared" si="36"/>
        <v>0</v>
      </c>
      <c r="Q427" s="73" t="str">
        <f t="shared" si="39"/>
        <v/>
      </c>
      <c r="R427" s="73" t="str">
        <f t="shared" si="40"/>
        <v/>
      </c>
      <c r="S427" s="73" t="str">
        <f t="shared" si="41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O428" s="73" t="str">
        <f t="shared" si="38"/>
        <v/>
      </c>
      <c r="P428" s="73">
        <f t="shared" si="36"/>
        <v>0</v>
      </c>
      <c r="Q428" s="73" t="str">
        <f t="shared" si="39"/>
        <v/>
      </c>
      <c r="R428" s="73" t="str">
        <f t="shared" si="40"/>
        <v/>
      </c>
      <c r="S428" s="73" t="str">
        <f t="shared" si="41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O429" s="73" t="str">
        <f t="shared" si="38"/>
        <v/>
      </c>
      <c r="P429" s="73">
        <f t="shared" si="36"/>
        <v>0</v>
      </c>
      <c r="Q429" s="73" t="str">
        <f t="shared" si="39"/>
        <v/>
      </c>
      <c r="R429" s="73" t="str">
        <f t="shared" si="40"/>
        <v/>
      </c>
      <c r="S429" s="73" t="str">
        <f t="shared" si="41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O430" s="73" t="str">
        <f t="shared" si="38"/>
        <v/>
      </c>
      <c r="P430" s="73">
        <f t="shared" si="36"/>
        <v>0</v>
      </c>
      <c r="Q430" s="73" t="str">
        <f t="shared" si="39"/>
        <v/>
      </c>
      <c r="R430" s="73" t="str">
        <f t="shared" si="40"/>
        <v/>
      </c>
      <c r="S430" s="73" t="str">
        <f t="shared" si="41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O431" s="73" t="str">
        <f t="shared" si="38"/>
        <v/>
      </c>
      <c r="P431" s="73">
        <f t="shared" si="36"/>
        <v>0</v>
      </c>
      <c r="Q431" s="73" t="str">
        <f t="shared" si="39"/>
        <v/>
      </c>
      <c r="R431" s="73" t="str">
        <f t="shared" si="40"/>
        <v/>
      </c>
      <c r="S431" s="73" t="str">
        <f t="shared" si="41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O432" s="73" t="str">
        <f t="shared" si="38"/>
        <v/>
      </c>
      <c r="P432" s="73">
        <f t="shared" si="36"/>
        <v>0</v>
      </c>
      <c r="Q432" s="73" t="str">
        <f t="shared" si="39"/>
        <v/>
      </c>
      <c r="R432" s="73" t="str">
        <f t="shared" si="40"/>
        <v/>
      </c>
      <c r="S432" s="73" t="str">
        <f t="shared" si="41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O433" s="73" t="str">
        <f t="shared" si="38"/>
        <v/>
      </c>
      <c r="P433" s="73">
        <f t="shared" si="36"/>
        <v>0</v>
      </c>
      <c r="Q433" s="73" t="str">
        <f t="shared" si="39"/>
        <v/>
      </c>
      <c r="R433" s="73" t="str">
        <f t="shared" si="40"/>
        <v/>
      </c>
      <c r="S433" s="73" t="str">
        <f t="shared" si="41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O434" s="73" t="str">
        <f t="shared" si="38"/>
        <v/>
      </c>
      <c r="P434" s="73">
        <f t="shared" si="36"/>
        <v>0</v>
      </c>
      <c r="Q434" s="73" t="str">
        <f t="shared" si="39"/>
        <v/>
      </c>
      <c r="R434" s="73" t="str">
        <f t="shared" si="40"/>
        <v/>
      </c>
      <c r="S434" s="73" t="str">
        <f t="shared" si="41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O435" s="73" t="str">
        <f t="shared" si="38"/>
        <v/>
      </c>
      <c r="P435" s="73">
        <f t="shared" si="36"/>
        <v>0</v>
      </c>
      <c r="Q435" s="73" t="str">
        <f t="shared" si="39"/>
        <v/>
      </c>
      <c r="R435" s="73" t="str">
        <f t="shared" si="40"/>
        <v/>
      </c>
      <c r="S435" s="73" t="str">
        <f t="shared" si="41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O436" s="73" t="str">
        <f t="shared" si="38"/>
        <v/>
      </c>
      <c r="P436" s="73">
        <f t="shared" si="36"/>
        <v>0</v>
      </c>
      <c r="Q436" s="73" t="str">
        <f t="shared" si="39"/>
        <v/>
      </c>
      <c r="R436" s="73" t="str">
        <f t="shared" si="40"/>
        <v/>
      </c>
      <c r="S436" s="73" t="str">
        <f t="shared" si="41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O437" s="73" t="str">
        <f t="shared" si="38"/>
        <v/>
      </c>
      <c r="P437" s="73">
        <f t="shared" si="36"/>
        <v>0</v>
      </c>
      <c r="Q437" s="73" t="str">
        <f t="shared" si="39"/>
        <v/>
      </c>
      <c r="R437" s="73" t="str">
        <f t="shared" si="40"/>
        <v/>
      </c>
      <c r="S437" s="73" t="str">
        <f t="shared" si="41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O438" s="73" t="str">
        <f t="shared" si="38"/>
        <v/>
      </c>
      <c r="P438" s="73">
        <f t="shared" si="36"/>
        <v>0</v>
      </c>
      <c r="Q438" s="73" t="str">
        <f t="shared" si="39"/>
        <v/>
      </c>
      <c r="R438" s="73" t="str">
        <f t="shared" si="40"/>
        <v/>
      </c>
      <c r="S438" s="73" t="str">
        <f t="shared" si="41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O439" s="73" t="str">
        <f t="shared" si="38"/>
        <v/>
      </c>
      <c r="P439" s="73">
        <f t="shared" si="36"/>
        <v>0</v>
      </c>
      <c r="Q439" s="73" t="str">
        <f t="shared" si="39"/>
        <v/>
      </c>
      <c r="R439" s="73" t="str">
        <f t="shared" si="40"/>
        <v/>
      </c>
      <c r="S439" s="73" t="str">
        <f t="shared" si="41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O440" s="73" t="str">
        <f t="shared" si="38"/>
        <v/>
      </c>
      <c r="P440" s="73">
        <f t="shared" si="36"/>
        <v>0</v>
      </c>
      <c r="Q440" s="73" t="str">
        <f t="shared" si="39"/>
        <v/>
      </c>
      <c r="R440" s="73" t="str">
        <f t="shared" si="40"/>
        <v/>
      </c>
      <c r="S440" s="73" t="str">
        <f t="shared" si="41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O441" s="73" t="str">
        <f t="shared" si="38"/>
        <v/>
      </c>
      <c r="P441" s="73">
        <f t="shared" si="36"/>
        <v>0</v>
      </c>
      <c r="Q441" s="73" t="str">
        <f t="shared" si="39"/>
        <v/>
      </c>
      <c r="R441" s="73" t="str">
        <f t="shared" si="40"/>
        <v/>
      </c>
      <c r="S441" s="73" t="str">
        <f t="shared" si="41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O442" s="73" t="str">
        <f t="shared" si="38"/>
        <v/>
      </c>
      <c r="P442" s="73">
        <f t="shared" si="36"/>
        <v>0</v>
      </c>
      <c r="Q442" s="73" t="str">
        <f t="shared" si="39"/>
        <v/>
      </c>
      <c r="R442" s="73" t="str">
        <f t="shared" si="40"/>
        <v/>
      </c>
      <c r="S442" s="73" t="str">
        <f t="shared" si="41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O443" s="73" t="str">
        <f t="shared" si="38"/>
        <v/>
      </c>
      <c r="P443" s="73">
        <f t="shared" si="36"/>
        <v>0</v>
      </c>
      <c r="Q443" s="73" t="str">
        <f t="shared" si="39"/>
        <v/>
      </c>
      <c r="R443" s="73" t="str">
        <f t="shared" si="40"/>
        <v/>
      </c>
      <c r="S443" s="73" t="str">
        <f t="shared" si="41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O444" s="73" t="str">
        <f t="shared" si="38"/>
        <v/>
      </c>
      <c r="P444" s="73">
        <f t="shared" si="36"/>
        <v>0</v>
      </c>
      <c r="Q444" s="73" t="str">
        <f t="shared" si="39"/>
        <v/>
      </c>
      <c r="R444" s="73" t="str">
        <f t="shared" si="40"/>
        <v/>
      </c>
      <c r="S444" s="73" t="str">
        <f t="shared" si="41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O445" s="73" t="str">
        <f t="shared" si="38"/>
        <v/>
      </c>
      <c r="P445" s="73">
        <f t="shared" si="36"/>
        <v>0</v>
      </c>
      <c r="Q445" s="73" t="str">
        <f t="shared" si="39"/>
        <v/>
      </c>
      <c r="R445" s="73" t="str">
        <f t="shared" si="40"/>
        <v/>
      </c>
      <c r="S445" s="73" t="str">
        <f t="shared" si="41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O446" s="73" t="str">
        <f t="shared" si="38"/>
        <v/>
      </c>
      <c r="P446" s="73">
        <f t="shared" si="36"/>
        <v>0</v>
      </c>
      <c r="Q446" s="73" t="str">
        <f t="shared" si="39"/>
        <v/>
      </c>
      <c r="R446" s="73" t="str">
        <f t="shared" si="40"/>
        <v/>
      </c>
      <c r="S446" s="73" t="str">
        <f t="shared" si="41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O447" s="73" t="str">
        <f t="shared" si="38"/>
        <v/>
      </c>
      <c r="P447" s="73">
        <f t="shared" si="36"/>
        <v>0</v>
      </c>
      <c r="Q447" s="73" t="str">
        <f t="shared" si="39"/>
        <v/>
      </c>
      <c r="R447" s="73" t="str">
        <f t="shared" si="40"/>
        <v/>
      </c>
      <c r="S447" s="73" t="str">
        <f t="shared" si="41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O448" s="73" t="str">
        <f t="shared" si="38"/>
        <v/>
      </c>
      <c r="P448" s="73">
        <f t="shared" si="36"/>
        <v>0</v>
      </c>
      <c r="Q448" s="73" t="str">
        <f t="shared" si="39"/>
        <v/>
      </c>
      <c r="R448" s="73" t="str">
        <f t="shared" si="40"/>
        <v/>
      </c>
      <c r="S448" s="73" t="str">
        <f t="shared" si="41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O449" s="73" t="str">
        <f t="shared" si="38"/>
        <v/>
      </c>
      <c r="P449" s="73">
        <f t="shared" si="36"/>
        <v>0</v>
      </c>
      <c r="Q449" s="73" t="str">
        <f t="shared" si="39"/>
        <v/>
      </c>
      <c r="R449" s="73" t="str">
        <f t="shared" si="40"/>
        <v/>
      </c>
      <c r="S449" s="73" t="str">
        <f t="shared" si="41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O450" s="73" t="str">
        <f t="shared" si="38"/>
        <v/>
      </c>
      <c r="P450" s="73">
        <f t="shared" si="36"/>
        <v>0</v>
      </c>
      <c r="Q450" s="73" t="str">
        <f t="shared" si="39"/>
        <v/>
      </c>
      <c r="R450" s="73" t="str">
        <f t="shared" si="40"/>
        <v/>
      </c>
      <c r="S450" s="73" t="str">
        <f t="shared" si="41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O451" s="73" t="str">
        <f t="shared" si="38"/>
        <v/>
      </c>
      <c r="P451" s="73">
        <f t="shared" si="36"/>
        <v>0</v>
      </c>
      <c r="Q451" s="73" t="str">
        <f t="shared" si="39"/>
        <v/>
      </c>
      <c r="R451" s="73" t="str">
        <f t="shared" si="40"/>
        <v/>
      </c>
      <c r="S451" s="73" t="str">
        <f t="shared" si="41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O452" s="73" t="str">
        <f t="shared" si="38"/>
        <v/>
      </c>
      <c r="P452" s="73">
        <f t="shared" si="36"/>
        <v>0</v>
      </c>
      <c r="Q452" s="73" t="str">
        <f t="shared" si="39"/>
        <v/>
      </c>
      <c r="R452" s="73" t="str">
        <f t="shared" si="40"/>
        <v/>
      </c>
      <c r="S452" s="73" t="str">
        <f t="shared" si="41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O453" s="73" t="str">
        <f t="shared" si="38"/>
        <v/>
      </c>
      <c r="P453" s="73">
        <f t="shared" si="36"/>
        <v>0</v>
      </c>
      <c r="Q453" s="73" t="str">
        <f t="shared" si="39"/>
        <v/>
      </c>
      <c r="R453" s="73" t="str">
        <f t="shared" si="40"/>
        <v/>
      </c>
      <c r="S453" s="73" t="str">
        <f t="shared" si="41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O454" s="73" t="str">
        <f t="shared" si="38"/>
        <v/>
      </c>
      <c r="P454" s="73">
        <f t="shared" si="36"/>
        <v>0</v>
      </c>
      <c r="Q454" s="73" t="str">
        <f t="shared" si="39"/>
        <v/>
      </c>
      <c r="R454" s="73" t="str">
        <f t="shared" si="40"/>
        <v/>
      </c>
      <c r="S454" s="73" t="str">
        <f t="shared" si="41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O455" s="73" t="str">
        <f t="shared" si="38"/>
        <v/>
      </c>
      <c r="P455" s="73">
        <f t="shared" si="36"/>
        <v>0</v>
      </c>
      <c r="Q455" s="73" t="str">
        <f t="shared" si="39"/>
        <v/>
      </c>
      <c r="R455" s="73" t="str">
        <f t="shared" si="40"/>
        <v/>
      </c>
      <c r="S455" s="73" t="str">
        <f t="shared" si="41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O456" s="73" t="str">
        <f t="shared" si="38"/>
        <v/>
      </c>
      <c r="P456" s="73">
        <f t="shared" si="36"/>
        <v>0</v>
      </c>
      <c r="Q456" s="73" t="str">
        <f t="shared" si="39"/>
        <v/>
      </c>
      <c r="R456" s="73" t="str">
        <f t="shared" si="40"/>
        <v/>
      </c>
      <c r="S456" s="73" t="str">
        <f t="shared" si="41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O457" s="73" t="str">
        <f t="shared" si="38"/>
        <v/>
      </c>
      <c r="P457" s="73">
        <f t="shared" si="36"/>
        <v>0</v>
      </c>
      <c r="Q457" s="73" t="str">
        <f t="shared" si="39"/>
        <v/>
      </c>
      <c r="R457" s="73" t="str">
        <f t="shared" si="40"/>
        <v/>
      </c>
      <c r="S457" s="73" t="str">
        <f t="shared" si="41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O458" s="73" t="str">
        <f t="shared" si="38"/>
        <v/>
      </c>
      <c r="P458" s="73">
        <f t="shared" si="36"/>
        <v>0</v>
      </c>
      <c r="Q458" s="73" t="str">
        <f t="shared" si="39"/>
        <v/>
      </c>
      <c r="R458" s="73" t="str">
        <f t="shared" si="40"/>
        <v/>
      </c>
      <c r="S458" s="73" t="str">
        <f t="shared" si="41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O459" s="73" t="str">
        <f t="shared" si="38"/>
        <v/>
      </c>
      <c r="P459" s="73">
        <f t="shared" si="36"/>
        <v>0</v>
      </c>
      <c r="Q459" s="73" t="str">
        <f t="shared" si="39"/>
        <v/>
      </c>
      <c r="R459" s="73" t="str">
        <f t="shared" si="40"/>
        <v/>
      </c>
      <c r="S459" s="73" t="str">
        <f t="shared" si="41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O460" s="73" t="str">
        <f t="shared" si="38"/>
        <v/>
      </c>
      <c r="P460" s="73">
        <f t="shared" si="36"/>
        <v>0</v>
      </c>
      <c r="Q460" s="73" t="str">
        <f t="shared" si="39"/>
        <v/>
      </c>
      <c r="R460" s="73" t="str">
        <f t="shared" si="40"/>
        <v/>
      </c>
      <c r="S460" s="73" t="str">
        <f t="shared" si="41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O461" s="73" t="str">
        <f t="shared" si="38"/>
        <v/>
      </c>
      <c r="P461" s="73">
        <f t="shared" si="36"/>
        <v>0</v>
      </c>
      <c r="Q461" s="73" t="str">
        <f t="shared" si="39"/>
        <v/>
      </c>
      <c r="R461" s="73" t="str">
        <f t="shared" si="40"/>
        <v/>
      </c>
      <c r="S461" s="73" t="str">
        <f t="shared" si="41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O462" s="73" t="str">
        <f t="shared" si="38"/>
        <v/>
      </c>
      <c r="P462" s="73">
        <f t="shared" ref="P462:P513" si="42">IF($H462=0%,G462,"")</f>
        <v>0</v>
      </c>
      <c r="Q462" s="73" t="str">
        <f t="shared" si="39"/>
        <v/>
      </c>
      <c r="R462" s="73" t="str">
        <f t="shared" si="40"/>
        <v/>
      </c>
      <c r="S462" s="73" t="str">
        <f t="shared" si="41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O463" s="73" t="str">
        <f t="shared" ref="O463:O513" si="44">IF($H463="E",G463,"")</f>
        <v/>
      </c>
      <c r="P463" s="73">
        <f t="shared" si="42"/>
        <v>0</v>
      </c>
      <c r="Q463" s="73" t="str">
        <f t="shared" si="39"/>
        <v/>
      </c>
      <c r="R463" s="73" t="str">
        <f t="shared" si="40"/>
        <v/>
      </c>
      <c r="S463" s="73" t="str">
        <f t="shared" si="41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O464" s="73" t="str">
        <f t="shared" si="44"/>
        <v/>
      </c>
      <c r="P464" s="73">
        <f t="shared" si="42"/>
        <v>0</v>
      </c>
      <c r="Q464" s="73" t="str">
        <f t="shared" ref="Q464:Q513" si="45">IF(OR($H464=2%,$H464=6%,$H464=8%),$I464/$H464,IF($H464="0% Decreto",G464,""))</f>
        <v/>
      </c>
      <c r="R464" s="73" t="str">
        <f t="shared" ref="R464:R513" si="46">IF(OR($H464=15%,$H464=16%),$I464/$H464,"")</f>
        <v/>
      </c>
      <c r="S464" s="73" t="str">
        <f t="shared" ref="S464:S513" si="47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O465" s="73" t="str">
        <f t="shared" si="44"/>
        <v/>
      </c>
      <c r="P465" s="73">
        <f t="shared" si="42"/>
        <v>0</v>
      </c>
      <c r="Q465" s="73" t="str">
        <f t="shared" si="45"/>
        <v/>
      </c>
      <c r="R465" s="73" t="str">
        <f t="shared" si="46"/>
        <v/>
      </c>
      <c r="S465" s="73" t="str">
        <f t="shared" si="47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O466" s="73" t="str">
        <f t="shared" si="44"/>
        <v/>
      </c>
      <c r="P466" s="73">
        <f t="shared" si="42"/>
        <v>0</v>
      </c>
      <c r="Q466" s="73" t="str">
        <f t="shared" si="45"/>
        <v/>
      </c>
      <c r="R466" s="73" t="str">
        <f t="shared" si="46"/>
        <v/>
      </c>
      <c r="S466" s="73" t="str">
        <f t="shared" si="47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O467" s="73" t="str">
        <f t="shared" si="44"/>
        <v/>
      </c>
      <c r="P467" s="73">
        <f t="shared" si="42"/>
        <v>0</v>
      </c>
      <c r="Q467" s="73" t="str">
        <f t="shared" si="45"/>
        <v/>
      </c>
      <c r="R467" s="73" t="str">
        <f t="shared" si="46"/>
        <v/>
      </c>
      <c r="S467" s="73" t="str">
        <f t="shared" si="47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O468" s="73" t="str">
        <f t="shared" si="44"/>
        <v/>
      </c>
      <c r="P468" s="73">
        <f t="shared" si="42"/>
        <v>0</v>
      </c>
      <c r="Q468" s="73" t="str">
        <f t="shared" si="45"/>
        <v/>
      </c>
      <c r="R468" s="73" t="str">
        <f t="shared" si="46"/>
        <v/>
      </c>
      <c r="S468" s="73" t="str">
        <f t="shared" si="47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O469" s="73" t="str">
        <f t="shared" si="44"/>
        <v/>
      </c>
      <c r="P469" s="73">
        <f t="shared" si="42"/>
        <v>0</v>
      </c>
      <c r="Q469" s="73" t="str">
        <f t="shared" si="45"/>
        <v/>
      </c>
      <c r="R469" s="73" t="str">
        <f t="shared" si="46"/>
        <v/>
      </c>
      <c r="S469" s="73" t="str">
        <f t="shared" si="47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O470" s="73" t="str">
        <f t="shared" si="44"/>
        <v/>
      </c>
      <c r="P470" s="73">
        <f t="shared" si="42"/>
        <v>0</v>
      </c>
      <c r="Q470" s="73" t="str">
        <f t="shared" si="45"/>
        <v/>
      </c>
      <c r="R470" s="73" t="str">
        <f t="shared" si="46"/>
        <v/>
      </c>
      <c r="S470" s="73" t="str">
        <f t="shared" si="47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O471" s="73" t="str">
        <f t="shared" si="44"/>
        <v/>
      </c>
      <c r="P471" s="73">
        <f t="shared" si="42"/>
        <v>0</v>
      </c>
      <c r="Q471" s="73" t="str">
        <f t="shared" si="45"/>
        <v/>
      </c>
      <c r="R471" s="73" t="str">
        <f t="shared" si="46"/>
        <v/>
      </c>
      <c r="S471" s="73" t="str">
        <f t="shared" si="47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O472" s="73" t="str">
        <f t="shared" si="44"/>
        <v/>
      </c>
      <c r="P472" s="73">
        <f t="shared" si="42"/>
        <v>0</v>
      </c>
      <c r="Q472" s="73" t="str">
        <f t="shared" si="45"/>
        <v/>
      </c>
      <c r="R472" s="73" t="str">
        <f t="shared" si="46"/>
        <v/>
      </c>
      <c r="S472" s="73" t="str">
        <f t="shared" si="47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O473" s="73" t="str">
        <f t="shared" si="44"/>
        <v/>
      </c>
      <c r="P473" s="73">
        <f t="shared" si="42"/>
        <v>0</v>
      </c>
      <c r="Q473" s="73" t="str">
        <f t="shared" si="45"/>
        <v/>
      </c>
      <c r="R473" s="73" t="str">
        <f t="shared" si="46"/>
        <v/>
      </c>
      <c r="S473" s="73" t="str">
        <f t="shared" si="47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O474" s="73" t="str">
        <f t="shared" si="44"/>
        <v/>
      </c>
      <c r="P474" s="73">
        <f t="shared" si="42"/>
        <v>0</v>
      </c>
      <c r="Q474" s="73" t="str">
        <f t="shared" si="45"/>
        <v/>
      </c>
      <c r="R474" s="73" t="str">
        <f t="shared" si="46"/>
        <v/>
      </c>
      <c r="S474" s="73" t="str">
        <f t="shared" si="47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O475" s="73" t="str">
        <f t="shared" si="44"/>
        <v/>
      </c>
      <c r="P475" s="73">
        <f t="shared" si="42"/>
        <v>0</v>
      </c>
      <c r="Q475" s="73" t="str">
        <f t="shared" si="45"/>
        <v/>
      </c>
      <c r="R475" s="73" t="str">
        <f t="shared" si="46"/>
        <v/>
      </c>
      <c r="S475" s="73" t="str">
        <f t="shared" si="47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O476" s="73" t="str">
        <f t="shared" si="44"/>
        <v/>
      </c>
      <c r="P476" s="73">
        <f t="shared" si="42"/>
        <v>0</v>
      </c>
      <c r="Q476" s="73" t="str">
        <f t="shared" si="45"/>
        <v/>
      </c>
      <c r="R476" s="73" t="str">
        <f t="shared" si="46"/>
        <v/>
      </c>
      <c r="S476" s="73" t="str">
        <f t="shared" si="47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O477" s="73" t="str">
        <f t="shared" si="44"/>
        <v/>
      </c>
      <c r="P477" s="73">
        <f t="shared" si="42"/>
        <v>0</v>
      </c>
      <c r="Q477" s="73" t="str">
        <f t="shared" si="45"/>
        <v/>
      </c>
      <c r="R477" s="73" t="str">
        <f t="shared" si="46"/>
        <v/>
      </c>
      <c r="S477" s="73" t="str">
        <f t="shared" si="47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O478" s="73" t="str">
        <f t="shared" si="44"/>
        <v/>
      </c>
      <c r="P478" s="73">
        <f t="shared" si="42"/>
        <v>0</v>
      </c>
      <c r="Q478" s="73" t="str">
        <f t="shared" si="45"/>
        <v/>
      </c>
      <c r="R478" s="73" t="str">
        <f t="shared" si="46"/>
        <v/>
      </c>
      <c r="S478" s="73" t="str">
        <f t="shared" si="47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O479" s="73" t="str">
        <f t="shared" si="44"/>
        <v/>
      </c>
      <c r="P479" s="73">
        <f t="shared" si="42"/>
        <v>0</v>
      </c>
      <c r="Q479" s="73" t="str">
        <f t="shared" si="45"/>
        <v/>
      </c>
      <c r="R479" s="73" t="str">
        <f t="shared" si="46"/>
        <v/>
      </c>
      <c r="S479" s="73" t="str">
        <f t="shared" si="47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O480" s="73" t="str">
        <f t="shared" si="44"/>
        <v/>
      </c>
      <c r="P480" s="73">
        <f t="shared" si="42"/>
        <v>0</v>
      </c>
      <c r="Q480" s="73" t="str">
        <f t="shared" si="45"/>
        <v/>
      </c>
      <c r="R480" s="73" t="str">
        <f t="shared" si="46"/>
        <v/>
      </c>
      <c r="S480" s="73" t="str">
        <f t="shared" si="47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O481" s="73" t="str">
        <f t="shared" si="44"/>
        <v/>
      </c>
      <c r="P481" s="73">
        <f t="shared" si="42"/>
        <v>0</v>
      </c>
      <c r="Q481" s="73" t="str">
        <f t="shared" si="45"/>
        <v/>
      </c>
      <c r="R481" s="73" t="str">
        <f t="shared" si="46"/>
        <v/>
      </c>
      <c r="S481" s="73" t="str">
        <f t="shared" si="47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O482" s="73" t="str">
        <f t="shared" si="44"/>
        <v/>
      </c>
      <c r="P482" s="73">
        <f t="shared" si="42"/>
        <v>0</v>
      </c>
      <c r="Q482" s="73" t="str">
        <f t="shared" si="45"/>
        <v/>
      </c>
      <c r="R482" s="73" t="str">
        <f t="shared" si="46"/>
        <v/>
      </c>
      <c r="S482" s="73" t="str">
        <f t="shared" si="47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O483" s="73" t="str">
        <f t="shared" si="44"/>
        <v/>
      </c>
      <c r="P483" s="73">
        <f t="shared" si="42"/>
        <v>0</v>
      </c>
      <c r="Q483" s="73" t="str">
        <f t="shared" si="45"/>
        <v/>
      </c>
      <c r="R483" s="73" t="str">
        <f t="shared" si="46"/>
        <v/>
      </c>
      <c r="S483" s="73" t="str">
        <f t="shared" si="47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O484" s="73" t="str">
        <f t="shared" si="44"/>
        <v/>
      </c>
      <c r="P484" s="73">
        <f t="shared" si="42"/>
        <v>0</v>
      </c>
      <c r="Q484" s="73" t="str">
        <f t="shared" si="45"/>
        <v/>
      </c>
      <c r="R484" s="73" t="str">
        <f t="shared" si="46"/>
        <v/>
      </c>
      <c r="S484" s="73" t="str">
        <f t="shared" si="47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O485" s="73" t="str">
        <f t="shared" si="44"/>
        <v/>
      </c>
      <c r="P485" s="73">
        <f t="shared" si="42"/>
        <v>0</v>
      </c>
      <c r="Q485" s="73" t="str">
        <f t="shared" si="45"/>
        <v/>
      </c>
      <c r="R485" s="73" t="str">
        <f t="shared" si="46"/>
        <v/>
      </c>
      <c r="S485" s="73" t="str">
        <f t="shared" si="47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O486" s="73" t="str">
        <f t="shared" si="44"/>
        <v/>
      </c>
      <c r="P486" s="73">
        <f t="shared" si="42"/>
        <v>0</v>
      </c>
      <c r="Q486" s="73" t="str">
        <f t="shared" si="45"/>
        <v/>
      </c>
      <c r="R486" s="73" t="str">
        <f t="shared" si="46"/>
        <v/>
      </c>
      <c r="S486" s="73" t="str">
        <f t="shared" si="47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O487" s="73" t="str">
        <f t="shared" si="44"/>
        <v/>
      </c>
      <c r="P487" s="73">
        <f t="shared" si="42"/>
        <v>0</v>
      </c>
      <c r="Q487" s="73" t="str">
        <f t="shared" si="45"/>
        <v/>
      </c>
      <c r="R487" s="73" t="str">
        <f t="shared" si="46"/>
        <v/>
      </c>
      <c r="S487" s="73" t="str">
        <f t="shared" si="47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O488" s="73" t="str">
        <f t="shared" si="44"/>
        <v/>
      </c>
      <c r="P488" s="73">
        <f t="shared" si="42"/>
        <v>0</v>
      </c>
      <c r="Q488" s="73" t="str">
        <f t="shared" si="45"/>
        <v/>
      </c>
      <c r="R488" s="73" t="str">
        <f t="shared" si="46"/>
        <v/>
      </c>
      <c r="S488" s="73" t="str">
        <f t="shared" si="47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O489" s="73" t="str">
        <f t="shared" si="44"/>
        <v/>
      </c>
      <c r="P489" s="73">
        <f t="shared" si="42"/>
        <v>0</v>
      </c>
      <c r="Q489" s="73" t="str">
        <f t="shared" si="45"/>
        <v/>
      </c>
      <c r="R489" s="73" t="str">
        <f t="shared" si="46"/>
        <v/>
      </c>
      <c r="S489" s="73" t="str">
        <f t="shared" si="47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O490" s="73" t="str">
        <f t="shared" si="44"/>
        <v/>
      </c>
      <c r="P490" s="73">
        <f t="shared" si="42"/>
        <v>0</v>
      </c>
      <c r="Q490" s="73" t="str">
        <f t="shared" si="45"/>
        <v/>
      </c>
      <c r="R490" s="73" t="str">
        <f t="shared" si="46"/>
        <v/>
      </c>
      <c r="S490" s="73" t="str">
        <f t="shared" si="47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O491" s="73" t="str">
        <f t="shared" si="44"/>
        <v/>
      </c>
      <c r="P491" s="73">
        <f t="shared" si="42"/>
        <v>0</v>
      </c>
      <c r="Q491" s="73" t="str">
        <f t="shared" si="45"/>
        <v/>
      </c>
      <c r="R491" s="73" t="str">
        <f t="shared" si="46"/>
        <v/>
      </c>
      <c r="S491" s="73" t="str">
        <f t="shared" si="47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O492" s="73" t="str">
        <f t="shared" si="44"/>
        <v/>
      </c>
      <c r="P492" s="73">
        <f t="shared" si="42"/>
        <v>0</v>
      </c>
      <c r="Q492" s="73" t="str">
        <f t="shared" si="45"/>
        <v/>
      </c>
      <c r="R492" s="73" t="str">
        <f t="shared" si="46"/>
        <v/>
      </c>
      <c r="S492" s="73" t="str">
        <f t="shared" si="47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O493" s="73" t="str">
        <f t="shared" si="44"/>
        <v/>
      </c>
      <c r="P493" s="73">
        <f t="shared" si="42"/>
        <v>0</v>
      </c>
      <c r="Q493" s="73" t="str">
        <f t="shared" si="45"/>
        <v/>
      </c>
      <c r="R493" s="73" t="str">
        <f t="shared" si="46"/>
        <v/>
      </c>
      <c r="S493" s="73" t="str">
        <f t="shared" si="47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O494" s="73" t="str">
        <f t="shared" si="44"/>
        <v/>
      </c>
      <c r="P494" s="73">
        <f t="shared" si="42"/>
        <v>0</v>
      </c>
      <c r="Q494" s="73" t="str">
        <f t="shared" si="45"/>
        <v/>
      </c>
      <c r="R494" s="73" t="str">
        <f t="shared" si="46"/>
        <v/>
      </c>
      <c r="S494" s="73" t="str">
        <f t="shared" si="47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O495" s="73" t="str">
        <f t="shared" si="44"/>
        <v/>
      </c>
      <c r="P495" s="73">
        <f t="shared" si="42"/>
        <v>0</v>
      </c>
      <c r="Q495" s="73" t="str">
        <f t="shared" si="45"/>
        <v/>
      </c>
      <c r="R495" s="73" t="str">
        <f t="shared" si="46"/>
        <v/>
      </c>
      <c r="S495" s="73" t="str">
        <f t="shared" si="47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O496" s="73" t="str">
        <f t="shared" si="44"/>
        <v/>
      </c>
      <c r="P496" s="73">
        <f t="shared" si="42"/>
        <v>0</v>
      </c>
      <c r="Q496" s="73" t="str">
        <f t="shared" si="45"/>
        <v/>
      </c>
      <c r="R496" s="73" t="str">
        <f t="shared" si="46"/>
        <v/>
      </c>
      <c r="S496" s="73" t="str">
        <f t="shared" si="47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O497" s="73" t="str">
        <f t="shared" si="44"/>
        <v/>
      </c>
      <c r="P497" s="73">
        <f t="shared" si="42"/>
        <v>0</v>
      </c>
      <c r="Q497" s="73" t="str">
        <f t="shared" si="45"/>
        <v/>
      </c>
      <c r="R497" s="73" t="str">
        <f t="shared" si="46"/>
        <v/>
      </c>
      <c r="S497" s="73" t="str">
        <f t="shared" si="47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O498" s="73" t="str">
        <f t="shared" si="44"/>
        <v/>
      </c>
      <c r="P498" s="73">
        <f t="shared" si="42"/>
        <v>0</v>
      </c>
      <c r="Q498" s="73" t="str">
        <f t="shared" si="45"/>
        <v/>
      </c>
      <c r="R498" s="73" t="str">
        <f t="shared" si="46"/>
        <v/>
      </c>
      <c r="S498" s="73" t="str">
        <f t="shared" si="47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O499" s="73" t="str">
        <f t="shared" si="44"/>
        <v/>
      </c>
      <c r="P499" s="73">
        <f t="shared" si="42"/>
        <v>0</v>
      </c>
      <c r="Q499" s="73" t="str">
        <f t="shared" si="45"/>
        <v/>
      </c>
      <c r="R499" s="73" t="str">
        <f t="shared" si="46"/>
        <v/>
      </c>
      <c r="S499" s="73" t="str">
        <f t="shared" si="47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O500" s="73" t="str">
        <f t="shared" si="44"/>
        <v/>
      </c>
      <c r="P500" s="73">
        <f t="shared" si="42"/>
        <v>0</v>
      </c>
      <c r="Q500" s="73" t="str">
        <f t="shared" si="45"/>
        <v/>
      </c>
      <c r="R500" s="73" t="str">
        <f t="shared" si="46"/>
        <v/>
      </c>
      <c r="S500" s="73" t="str">
        <f t="shared" si="47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O501" s="73" t="str">
        <f t="shared" si="44"/>
        <v/>
      </c>
      <c r="P501" s="73">
        <f t="shared" si="42"/>
        <v>0</v>
      </c>
      <c r="Q501" s="73" t="str">
        <f t="shared" si="45"/>
        <v/>
      </c>
      <c r="R501" s="73" t="str">
        <f t="shared" si="46"/>
        <v/>
      </c>
      <c r="S501" s="73" t="str">
        <f t="shared" si="47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O502" s="73" t="str">
        <f t="shared" si="44"/>
        <v/>
      </c>
      <c r="P502" s="73">
        <f t="shared" si="42"/>
        <v>0</v>
      </c>
      <c r="Q502" s="73" t="str">
        <f t="shared" si="45"/>
        <v/>
      </c>
      <c r="R502" s="73" t="str">
        <f t="shared" si="46"/>
        <v/>
      </c>
      <c r="S502" s="73" t="str">
        <f t="shared" si="47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O503" s="73" t="str">
        <f t="shared" si="44"/>
        <v/>
      </c>
      <c r="P503" s="73">
        <f t="shared" si="42"/>
        <v>0</v>
      </c>
      <c r="Q503" s="73" t="str">
        <f t="shared" si="45"/>
        <v/>
      </c>
      <c r="R503" s="73" t="str">
        <f t="shared" si="46"/>
        <v/>
      </c>
      <c r="S503" s="73" t="str">
        <f t="shared" si="47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O504" s="73" t="str">
        <f t="shared" si="44"/>
        <v/>
      </c>
      <c r="P504" s="73">
        <f t="shared" si="42"/>
        <v>0</v>
      </c>
      <c r="Q504" s="73" t="str">
        <f t="shared" si="45"/>
        <v/>
      </c>
      <c r="R504" s="73" t="str">
        <f t="shared" si="46"/>
        <v/>
      </c>
      <c r="S504" s="73" t="str">
        <f t="shared" si="47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O505" s="73" t="str">
        <f t="shared" si="44"/>
        <v/>
      </c>
      <c r="P505" s="73">
        <f t="shared" si="42"/>
        <v>0</v>
      </c>
      <c r="Q505" s="73" t="str">
        <f t="shared" si="45"/>
        <v/>
      </c>
      <c r="R505" s="73" t="str">
        <f t="shared" si="46"/>
        <v/>
      </c>
      <c r="S505" s="73" t="str">
        <f t="shared" si="47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O506" s="73" t="str">
        <f t="shared" si="44"/>
        <v/>
      </c>
      <c r="P506" s="73">
        <f t="shared" si="42"/>
        <v>0</v>
      </c>
      <c r="Q506" s="73" t="str">
        <f t="shared" si="45"/>
        <v/>
      </c>
      <c r="R506" s="73" t="str">
        <f t="shared" si="46"/>
        <v/>
      </c>
      <c r="S506" s="73" t="str">
        <f t="shared" si="47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O507" s="73" t="str">
        <f t="shared" si="44"/>
        <v/>
      </c>
      <c r="P507" s="73">
        <f t="shared" si="42"/>
        <v>0</v>
      </c>
      <c r="Q507" s="73" t="str">
        <f t="shared" si="45"/>
        <v/>
      </c>
      <c r="R507" s="73" t="str">
        <f t="shared" si="46"/>
        <v/>
      </c>
      <c r="S507" s="73" t="str">
        <f t="shared" si="47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O508" s="73" t="str">
        <f t="shared" si="44"/>
        <v/>
      </c>
      <c r="P508" s="73">
        <f t="shared" si="42"/>
        <v>0</v>
      </c>
      <c r="Q508" s="73" t="str">
        <f t="shared" si="45"/>
        <v/>
      </c>
      <c r="R508" s="73" t="str">
        <f t="shared" si="46"/>
        <v/>
      </c>
      <c r="S508" s="73" t="str">
        <f t="shared" si="47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O509" s="73" t="str">
        <f t="shared" si="44"/>
        <v/>
      </c>
      <c r="P509" s="73">
        <f t="shared" si="42"/>
        <v>0</v>
      </c>
      <c r="Q509" s="73" t="str">
        <f t="shared" si="45"/>
        <v/>
      </c>
      <c r="R509" s="73" t="str">
        <f t="shared" si="46"/>
        <v/>
      </c>
      <c r="S509" s="73" t="str">
        <f t="shared" si="47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O510" s="73" t="str">
        <f t="shared" si="44"/>
        <v/>
      </c>
      <c r="P510" s="73">
        <f t="shared" si="42"/>
        <v>0</v>
      </c>
      <c r="Q510" s="73" t="str">
        <f t="shared" si="45"/>
        <v/>
      </c>
      <c r="R510" s="73" t="str">
        <f t="shared" si="46"/>
        <v/>
      </c>
      <c r="S510" s="73" t="str">
        <f t="shared" si="47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O511" s="73" t="str">
        <f t="shared" si="44"/>
        <v/>
      </c>
      <c r="P511" s="73">
        <f t="shared" si="42"/>
        <v>0</v>
      </c>
      <c r="Q511" s="73" t="str">
        <f t="shared" si="45"/>
        <v/>
      </c>
      <c r="R511" s="73" t="str">
        <f t="shared" si="46"/>
        <v/>
      </c>
      <c r="S511" s="73" t="str">
        <f t="shared" si="47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O512" s="73" t="str">
        <f t="shared" si="44"/>
        <v/>
      </c>
      <c r="P512" s="73">
        <f t="shared" si="42"/>
        <v>0</v>
      </c>
      <c r="Q512" s="73" t="str">
        <f t="shared" si="45"/>
        <v/>
      </c>
      <c r="R512" s="73" t="str">
        <f t="shared" si="46"/>
        <v/>
      </c>
      <c r="S512" s="73" t="str">
        <f t="shared" si="47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O513" s="73" t="str">
        <f t="shared" si="44"/>
        <v/>
      </c>
      <c r="P513" s="73">
        <f t="shared" si="42"/>
        <v>0</v>
      </c>
      <c r="Q513" s="73" t="str">
        <f t="shared" si="45"/>
        <v/>
      </c>
      <c r="R513" s="73" t="str">
        <f t="shared" si="46"/>
        <v/>
      </c>
      <c r="S513" s="73" t="str">
        <f t="shared" si="47"/>
        <v/>
      </c>
    </row>
  </sheetData>
  <sheetProtection algorithmName="SHA-512" hashValue="/6kPNTg3cWxUmsvXJFaPxYkzDKF68JAEMQ8iPEzPyKLWENan77zbv8ElxHN20gC3Zzp5tqeFiDNypRLqQIWpfw==" saltValue="g8bBlDO4dA4DhUTvkoMzPw==" spinCount="100000" sheet="1" objects="1" scenarios="1" formatColumns="0" formatRows="0" autoFilter="0"/>
  <autoFilter ref="L14:M14" xr:uid="{00000000-0009-0000-0000-000009000000}"/>
  <mergeCells count="21">
    <mergeCell ref="S6:S7"/>
    <mergeCell ref="A1:A4"/>
    <mergeCell ref="A5:A6"/>
    <mergeCell ref="K6:K7"/>
    <mergeCell ref="L6:L7"/>
    <mergeCell ref="G6:G7"/>
    <mergeCell ref="F6:F7"/>
    <mergeCell ref="J6:J7"/>
    <mergeCell ref="K1:M1"/>
    <mergeCell ref="K4:M4"/>
    <mergeCell ref="C6:C7"/>
    <mergeCell ref="D6:D7"/>
    <mergeCell ref="E6:E7"/>
    <mergeCell ref="A12:A13"/>
    <mergeCell ref="O6:O7"/>
    <mergeCell ref="P6:P7"/>
    <mergeCell ref="Q6:Q7"/>
    <mergeCell ref="R6:R7"/>
    <mergeCell ref="I6:I7"/>
    <mergeCell ref="H6:H7"/>
    <mergeCell ref="M6:M7"/>
  </mergeCells>
  <phoneticPr fontId="0" type="noConversion"/>
  <hyperlinks>
    <hyperlink ref="A7" location="DATOS!A1" display="Datos de la Empresa" xr:uid="{00000000-0004-0000-0900-000000000000}"/>
    <hyperlink ref="A8" location="'INGRESOS Y EGRESOS'!A1" display="Ingresos y Egresos" xr:uid="{00000000-0004-0000-0900-000001000000}"/>
    <hyperlink ref="A9" location="IMPUESTOS!A1" display="Impuestos" xr:uid="{00000000-0004-0000-0900-000002000000}"/>
    <hyperlink ref="A10" location="TARIFAS!A1" display="Tablas y Tarifas de ISR" xr:uid="{00000000-0004-0000-0900-000003000000}"/>
    <hyperlink ref="A5:A6" location="MENU!A1" display="M e n ú" xr:uid="{00000000-0004-0000-0900-000004000000}"/>
    <hyperlink ref="A11" location="COEFICIENTE!A1" display="Coeficiente de Utilidad" xr:uid="{00000000-0004-0000-0900-000005000000}"/>
    <hyperlink ref="A12:A13" location="CONTACTO!A1" display="CONTACTO" xr:uid="{00000000-0004-0000-09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&amp;R&amp;"Calibri"&amp;10&amp;K000000 Confidencial&amp;1#_x000D_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777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9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36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"MARZO - ABRIL "&amp;DATOS!$E$10</f>
        <v>MARZO - ABRIL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SUM(G9:G9)</f>
        <v>0</v>
      </c>
      <c r="H10" s="83"/>
      <c r="I10" s="83">
        <f>SUM(I9:I9)</f>
        <v>0</v>
      </c>
      <c r="J10" s="83">
        <f>SUM(J9:J9)</f>
        <v>0</v>
      </c>
      <c r="K10" s="83">
        <f>SUM(K9:K9)</f>
        <v>0</v>
      </c>
      <c r="L10" s="83">
        <f>SUM(L9:L9)</f>
        <v>0</v>
      </c>
      <c r="M10" s="83">
        <f>SUM(M9:M9)</f>
        <v>0</v>
      </c>
      <c r="N10" s="15"/>
      <c r="O10" s="83">
        <f>SUM(O9:O9)</f>
        <v>0</v>
      </c>
      <c r="P10" s="83">
        <f>SUM(P9:P9)</f>
        <v>0</v>
      </c>
      <c r="Q10" s="83">
        <f>SUM(Q9:Q9)</f>
        <v>0</v>
      </c>
      <c r="R10" s="83">
        <f>SUM(R9:R9)</f>
        <v>0</v>
      </c>
      <c r="S10" s="83">
        <f>SUM(S9:S9)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'EG-ENE FEB'!G11+'EG-MAR ABR'!G9</f>
        <v>0</v>
      </c>
      <c r="H11" s="81"/>
      <c r="I11" s="81">
        <f>'EG-ENE FEB'!I11+'EG-MAR ABR'!I9</f>
        <v>0</v>
      </c>
      <c r="J11" s="81">
        <f>'EG-ENE FEB'!J11+'EG-MAR ABR'!J9</f>
        <v>0</v>
      </c>
      <c r="K11" s="81">
        <f>'EG-ENE FEB'!K11+'EG-MAR ABR'!K9</f>
        <v>0</v>
      </c>
      <c r="L11" s="81">
        <f>'EG-ENE FEB'!L11+'EG-MAR ABR'!L9</f>
        <v>0</v>
      </c>
      <c r="M11" s="81">
        <f>G11+I11+J11-K11-L11</f>
        <v>0</v>
      </c>
      <c r="N11" s="15"/>
      <c r="O11" s="81">
        <f>'EG-ENE FEB'!O11+'EG-MAR ABR'!O9</f>
        <v>0</v>
      </c>
      <c r="P11" s="81">
        <f>'EG-ENE FEB'!P11+'EG-MAR ABR'!P9</f>
        <v>0</v>
      </c>
      <c r="Q11" s="81">
        <f>'EG-ENE FEB'!Q11+'EG-MAR ABR'!Q9</f>
        <v>0</v>
      </c>
      <c r="R11" s="81">
        <f>'EG-ENE FEB'!R11+'EG-MAR ABR'!R9</f>
        <v>0</v>
      </c>
      <c r="S11" s="81">
        <f>'EG-ENE FEB'!S11+'EG-MAR ABR'!S9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5"/>
      <c r="O15" s="73" t="str">
        <f t="shared" ref="O15:O78" si="0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" si="1">IF(G16&amp;I16&amp;J16&amp;K16&amp;L16="","",G16+I16+J16-K16-L16)</f>
        <v/>
      </c>
      <c r="N16" s="15"/>
      <c r="O16" s="73" t="str">
        <f t="shared" si="0"/>
        <v/>
      </c>
      <c r="P16" s="73">
        <f t="shared" ref="P16:P79" si="2">IF($H16=0%,G16,"")</f>
        <v>0</v>
      </c>
      <c r="Q16" s="73" t="str">
        <f t="shared" ref="Q16:Q79" si="3">IF(OR($H16=2%,$H16=6%,$H16=8%),$I16/$H16,"")</f>
        <v/>
      </c>
      <c r="R16" s="73" t="str">
        <f t="shared" ref="R16:R79" si="4">IF(OR($H16=15%,$H16=16%),$I16/$H16,"")</f>
        <v/>
      </c>
      <c r="S16" s="73" t="str">
        <f t="shared" ref="S16:S79" si="5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ref="M17:M78" si="6">IF(G17&amp;I17&amp;J17&amp;K17&amp;L17="","",G17+I17+J17-K17-L17)</f>
        <v/>
      </c>
      <c r="N17" s="15"/>
      <c r="O17" s="73" t="str">
        <f t="shared" si="0"/>
        <v/>
      </c>
      <c r="P17" s="73">
        <f t="shared" si="2"/>
        <v>0</v>
      </c>
      <c r="Q17" s="73" t="str">
        <f t="shared" si="3"/>
        <v/>
      </c>
      <c r="R17" s="73" t="str">
        <f t="shared" si="4"/>
        <v/>
      </c>
      <c r="S17" s="73" t="str">
        <f t="shared" si="5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6"/>
        <v/>
      </c>
      <c r="N18" s="15"/>
      <c r="O18" s="73" t="str">
        <f t="shared" si="0"/>
        <v/>
      </c>
      <c r="P18" s="73">
        <f t="shared" si="2"/>
        <v>0</v>
      </c>
      <c r="Q18" s="73" t="str">
        <f t="shared" si="3"/>
        <v/>
      </c>
      <c r="R18" s="73" t="str">
        <f t="shared" si="4"/>
        <v/>
      </c>
      <c r="S18" s="73" t="str">
        <f t="shared" si="5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6"/>
        <v/>
      </c>
      <c r="N19" s="15"/>
      <c r="O19" s="73" t="str">
        <f t="shared" si="0"/>
        <v/>
      </c>
      <c r="P19" s="73">
        <f t="shared" si="2"/>
        <v>0</v>
      </c>
      <c r="Q19" s="73" t="str">
        <f t="shared" si="3"/>
        <v/>
      </c>
      <c r="R19" s="73" t="str">
        <f t="shared" si="4"/>
        <v/>
      </c>
      <c r="S19" s="73" t="str">
        <f t="shared" si="5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6"/>
        <v/>
      </c>
      <c r="N20" s="15"/>
      <c r="O20" s="73" t="str">
        <f t="shared" si="0"/>
        <v/>
      </c>
      <c r="P20" s="73">
        <f t="shared" si="2"/>
        <v>0</v>
      </c>
      <c r="Q20" s="73" t="str">
        <f t="shared" si="3"/>
        <v/>
      </c>
      <c r="R20" s="73" t="str">
        <f t="shared" si="4"/>
        <v/>
      </c>
      <c r="S20" s="73" t="str">
        <f t="shared" si="5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6"/>
        <v/>
      </c>
      <c r="N21" s="15"/>
      <c r="O21" s="73" t="str">
        <f t="shared" si="0"/>
        <v/>
      </c>
      <c r="P21" s="73">
        <f t="shared" si="2"/>
        <v>0</v>
      </c>
      <c r="Q21" s="73" t="str">
        <f t="shared" si="3"/>
        <v/>
      </c>
      <c r="R21" s="73" t="str">
        <f t="shared" si="4"/>
        <v/>
      </c>
      <c r="S21" s="73" t="str">
        <f t="shared" si="5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6"/>
        <v/>
      </c>
      <c r="N22" s="15"/>
      <c r="O22" s="73" t="str">
        <f t="shared" si="0"/>
        <v/>
      </c>
      <c r="P22" s="73">
        <f t="shared" si="2"/>
        <v>0</v>
      </c>
      <c r="Q22" s="73" t="str">
        <f t="shared" si="3"/>
        <v/>
      </c>
      <c r="R22" s="73" t="str">
        <f t="shared" si="4"/>
        <v/>
      </c>
      <c r="S22" s="73" t="str">
        <f t="shared" si="5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6"/>
        <v/>
      </c>
      <c r="N23" s="15"/>
      <c r="O23" s="73" t="str">
        <f t="shared" si="0"/>
        <v/>
      </c>
      <c r="P23" s="73">
        <f t="shared" si="2"/>
        <v>0</v>
      </c>
      <c r="Q23" s="73" t="str">
        <f t="shared" si="3"/>
        <v/>
      </c>
      <c r="R23" s="73" t="str">
        <f t="shared" si="4"/>
        <v/>
      </c>
      <c r="S23" s="73" t="str">
        <f t="shared" si="5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6"/>
        <v/>
      </c>
      <c r="N24" s="15"/>
      <c r="O24" s="73" t="str">
        <f t="shared" si="0"/>
        <v/>
      </c>
      <c r="P24" s="73">
        <f t="shared" si="2"/>
        <v>0</v>
      </c>
      <c r="Q24" s="73" t="str">
        <f t="shared" si="3"/>
        <v/>
      </c>
      <c r="R24" s="73" t="str">
        <f t="shared" si="4"/>
        <v/>
      </c>
      <c r="S24" s="73" t="str">
        <f t="shared" si="5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6"/>
        <v/>
      </c>
      <c r="N25" s="15"/>
      <c r="O25" s="73" t="str">
        <f t="shared" si="0"/>
        <v/>
      </c>
      <c r="P25" s="73">
        <f t="shared" si="2"/>
        <v>0</v>
      </c>
      <c r="Q25" s="73" t="str">
        <f t="shared" si="3"/>
        <v/>
      </c>
      <c r="R25" s="73" t="str">
        <f t="shared" si="4"/>
        <v/>
      </c>
      <c r="S25" s="73" t="str">
        <f t="shared" si="5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6"/>
        <v/>
      </c>
      <c r="N26" s="15"/>
      <c r="O26" s="73" t="str">
        <f t="shared" si="0"/>
        <v/>
      </c>
      <c r="P26" s="73">
        <f t="shared" si="2"/>
        <v>0</v>
      </c>
      <c r="Q26" s="73" t="str">
        <f t="shared" si="3"/>
        <v/>
      </c>
      <c r="R26" s="73" t="str">
        <f t="shared" si="4"/>
        <v/>
      </c>
      <c r="S26" s="73" t="str">
        <f t="shared" si="5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6"/>
        <v/>
      </c>
      <c r="N27" s="15"/>
      <c r="O27" s="73" t="str">
        <f t="shared" si="0"/>
        <v/>
      </c>
      <c r="P27" s="73">
        <f t="shared" si="2"/>
        <v>0</v>
      </c>
      <c r="Q27" s="73" t="str">
        <f t="shared" si="3"/>
        <v/>
      </c>
      <c r="R27" s="73" t="str">
        <f t="shared" si="4"/>
        <v/>
      </c>
      <c r="S27" s="73" t="str">
        <f t="shared" si="5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6"/>
        <v/>
      </c>
      <c r="N28" s="15"/>
      <c r="O28" s="73" t="str">
        <f t="shared" si="0"/>
        <v/>
      </c>
      <c r="P28" s="73">
        <f t="shared" si="2"/>
        <v>0</v>
      </c>
      <c r="Q28" s="73" t="str">
        <f t="shared" si="3"/>
        <v/>
      </c>
      <c r="R28" s="73" t="str">
        <f t="shared" si="4"/>
        <v/>
      </c>
      <c r="S28" s="73" t="str">
        <f t="shared" si="5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6"/>
        <v/>
      </c>
      <c r="N29" s="15"/>
      <c r="O29" s="73" t="str">
        <f t="shared" si="0"/>
        <v/>
      </c>
      <c r="P29" s="73">
        <f t="shared" si="2"/>
        <v>0</v>
      </c>
      <c r="Q29" s="73" t="str">
        <f t="shared" si="3"/>
        <v/>
      </c>
      <c r="R29" s="73" t="str">
        <f t="shared" si="4"/>
        <v/>
      </c>
      <c r="S29" s="73" t="str">
        <f t="shared" si="5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6"/>
        <v/>
      </c>
      <c r="N30" s="15"/>
      <c r="O30" s="73" t="str">
        <f t="shared" si="0"/>
        <v/>
      </c>
      <c r="P30" s="73">
        <f t="shared" si="2"/>
        <v>0</v>
      </c>
      <c r="Q30" s="73" t="str">
        <f t="shared" si="3"/>
        <v/>
      </c>
      <c r="R30" s="73" t="str">
        <f t="shared" si="4"/>
        <v/>
      </c>
      <c r="S30" s="73" t="str">
        <f t="shared" si="5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6"/>
        <v/>
      </c>
      <c r="N31" s="15"/>
      <c r="O31" s="73" t="str">
        <f t="shared" si="0"/>
        <v/>
      </c>
      <c r="P31" s="73">
        <f t="shared" si="2"/>
        <v>0</v>
      </c>
      <c r="Q31" s="73" t="str">
        <f t="shared" si="3"/>
        <v/>
      </c>
      <c r="R31" s="73" t="str">
        <f t="shared" si="4"/>
        <v/>
      </c>
      <c r="S31" s="73" t="str">
        <f t="shared" si="5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6"/>
        <v/>
      </c>
      <c r="N32" s="15"/>
      <c r="O32" s="73" t="str">
        <f t="shared" si="0"/>
        <v/>
      </c>
      <c r="P32" s="73">
        <f t="shared" si="2"/>
        <v>0</v>
      </c>
      <c r="Q32" s="73" t="str">
        <f t="shared" si="3"/>
        <v/>
      </c>
      <c r="R32" s="73" t="str">
        <f t="shared" si="4"/>
        <v/>
      </c>
      <c r="S32" s="73" t="str">
        <f t="shared" si="5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6"/>
        <v/>
      </c>
      <c r="N33" s="15"/>
      <c r="O33" s="73" t="str">
        <f t="shared" si="0"/>
        <v/>
      </c>
      <c r="P33" s="73">
        <f t="shared" si="2"/>
        <v>0</v>
      </c>
      <c r="Q33" s="73" t="str">
        <f t="shared" si="3"/>
        <v/>
      </c>
      <c r="R33" s="73" t="str">
        <f t="shared" si="4"/>
        <v/>
      </c>
      <c r="S33" s="73" t="str">
        <f t="shared" si="5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6"/>
        <v/>
      </c>
      <c r="N34" s="15"/>
      <c r="O34" s="73" t="str">
        <f t="shared" si="0"/>
        <v/>
      </c>
      <c r="P34" s="73">
        <f t="shared" si="2"/>
        <v>0</v>
      </c>
      <c r="Q34" s="73" t="str">
        <f t="shared" si="3"/>
        <v/>
      </c>
      <c r="R34" s="73" t="str">
        <f t="shared" si="4"/>
        <v/>
      </c>
      <c r="S34" s="73" t="str">
        <f t="shared" si="5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6"/>
        <v/>
      </c>
      <c r="N35" s="15"/>
      <c r="O35" s="73" t="str">
        <f t="shared" si="0"/>
        <v/>
      </c>
      <c r="P35" s="73">
        <f t="shared" si="2"/>
        <v>0</v>
      </c>
      <c r="Q35" s="73" t="str">
        <f t="shared" si="3"/>
        <v/>
      </c>
      <c r="R35" s="73" t="str">
        <f t="shared" si="4"/>
        <v/>
      </c>
      <c r="S35" s="73" t="str">
        <f t="shared" si="5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6"/>
        <v/>
      </c>
      <c r="N36" s="15"/>
      <c r="O36" s="73" t="str">
        <f t="shared" si="0"/>
        <v/>
      </c>
      <c r="P36" s="73">
        <f t="shared" si="2"/>
        <v>0</v>
      </c>
      <c r="Q36" s="73" t="str">
        <f t="shared" si="3"/>
        <v/>
      </c>
      <c r="R36" s="73" t="str">
        <f t="shared" si="4"/>
        <v/>
      </c>
      <c r="S36" s="73" t="str">
        <f t="shared" si="5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6"/>
        <v/>
      </c>
      <c r="N37" s="15"/>
      <c r="O37" s="73" t="str">
        <f t="shared" si="0"/>
        <v/>
      </c>
      <c r="P37" s="73">
        <f t="shared" si="2"/>
        <v>0</v>
      </c>
      <c r="Q37" s="73" t="str">
        <f t="shared" si="3"/>
        <v/>
      </c>
      <c r="R37" s="73" t="str">
        <f t="shared" si="4"/>
        <v/>
      </c>
      <c r="S37" s="73" t="str">
        <f t="shared" si="5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6"/>
        <v/>
      </c>
      <c r="N38" s="15"/>
      <c r="O38" s="73" t="str">
        <f t="shared" si="0"/>
        <v/>
      </c>
      <c r="P38" s="73">
        <f t="shared" si="2"/>
        <v>0</v>
      </c>
      <c r="Q38" s="73" t="str">
        <f t="shared" si="3"/>
        <v/>
      </c>
      <c r="R38" s="73" t="str">
        <f t="shared" si="4"/>
        <v/>
      </c>
      <c r="S38" s="73" t="str">
        <f t="shared" si="5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6"/>
        <v/>
      </c>
      <c r="N39" s="15"/>
      <c r="O39" s="73" t="str">
        <f t="shared" si="0"/>
        <v/>
      </c>
      <c r="P39" s="73">
        <f t="shared" si="2"/>
        <v>0</v>
      </c>
      <c r="Q39" s="73" t="str">
        <f t="shared" si="3"/>
        <v/>
      </c>
      <c r="R39" s="73" t="str">
        <f t="shared" si="4"/>
        <v/>
      </c>
      <c r="S39" s="73" t="str">
        <f t="shared" si="5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6"/>
        <v/>
      </c>
      <c r="N40" s="15"/>
      <c r="O40" s="73" t="str">
        <f t="shared" si="0"/>
        <v/>
      </c>
      <c r="P40" s="73">
        <f t="shared" si="2"/>
        <v>0</v>
      </c>
      <c r="Q40" s="73" t="str">
        <f t="shared" si="3"/>
        <v/>
      </c>
      <c r="R40" s="73" t="str">
        <f t="shared" si="4"/>
        <v/>
      </c>
      <c r="S40" s="73" t="str">
        <f t="shared" si="5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6"/>
        <v/>
      </c>
      <c r="N41" s="15"/>
      <c r="O41" s="73" t="str">
        <f t="shared" si="0"/>
        <v/>
      </c>
      <c r="P41" s="73">
        <f t="shared" si="2"/>
        <v>0</v>
      </c>
      <c r="Q41" s="73" t="str">
        <f t="shared" si="3"/>
        <v/>
      </c>
      <c r="R41" s="73" t="str">
        <f t="shared" si="4"/>
        <v/>
      </c>
      <c r="S41" s="73" t="str">
        <f t="shared" si="5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6"/>
        <v/>
      </c>
      <c r="N42" s="15"/>
      <c r="O42" s="73" t="str">
        <f t="shared" si="0"/>
        <v/>
      </c>
      <c r="P42" s="73">
        <f t="shared" si="2"/>
        <v>0</v>
      </c>
      <c r="Q42" s="73" t="str">
        <f t="shared" si="3"/>
        <v/>
      </c>
      <c r="R42" s="73" t="str">
        <f t="shared" si="4"/>
        <v/>
      </c>
      <c r="S42" s="73" t="str">
        <f t="shared" si="5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6"/>
        <v/>
      </c>
      <c r="N43" s="15"/>
      <c r="O43" s="73" t="str">
        <f t="shared" si="0"/>
        <v/>
      </c>
      <c r="P43" s="73">
        <f t="shared" si="2"/>
        <v>0</v>
      </c>
      <c r="Q43" s="73" t="str">
        <f t="shared" si="3"/>
        <v/>
      </c>
      <c r="R43" s="73" t="str">
        <f t="shared" si="4"/>
        <v/>
      </c>
      <c r="S43" s="73" t="str">
        <f t="shared" si="5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6"/>
        <v/>
      </c>
      <c r="N44" s="15"/>
      <c r="O44" s="73" t="str">
        <f t="shared" si="0"/>
        <v/>
      </c>
      <c r="P44" s="73">
        <f t="shared" si="2"/>
        <v>0</v>
      </c>
      <c r="Q44" s="73" t="str">
        <f t="shared" si="3"/>
        <v/>
      </c>
      <c r="R44" s="73" t="str">
        <f t="shared" si="4"/>
        <v/>
      </c>
      <c r="S44" s="73" t="str">
        <f t="shared" si="5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6"/>
        <v/>
      </c>
      <c r="N45" s="15"/>
      <c r="O45" s="73" t="str">
        <f t="shared" si="0"/>
        <v/>
      </c>
      <c r="P45" s="73">
        <f t="shared" si="2"/>
        <v>0</v>
      </c>
      <c r="Q45" s="73" t="str">
        <f t="shared" si="3"/>
        <v/>
      </c>
      <c r="R45" s="73" t="str">
        <f t="shared" si="4"/>
        <v/>
      </c>
      <c r="S45" s="73" t="str">
        <f t="shared" si="5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6"/>
        <v/>
      </c>
      <c r="N46" s="15"/>
      <c r="O46" s="73" t="str">
        <f t="shared" si="0"/>
        <v/>
      </c>
      <c r="P46" s="73">
        <f t="shared" si="2"/>
        <v>0</v>
      </c>
      <c r="Q46" s="73" t="str">
        <f t="shared" si="3"/>
        <v/>
      </c>
      <c r="R46" s="73" t="str">
        <f t="shared" si="4"/>
        <v/>
      </c>
      <c r="S46" s="73" t="str">
        <f t="shared" si="5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6"/>
        <v/>
      </c>
      <c r="N47" s="15"/>
      <c r="O47" s="73" t="str">
        <f t="shared" si="0"/>
        <v/>
      </c>
      <c r="P47" s="73">
        <f t="shared" si="2"/>
        <v>0</v>
      </c>
      <c r="Q47" s="73" t="str">
        <f t="shared" si="3"/>
        <v/>
      </c>
      <c r="R47" s="73" t="str">
        <f t="shared" si="4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6"/>
        <v/>
      </c>
      <c r="N48" s="15"/>
      <c r="O48" s="73" t="str">
        <f t="shared" si="0"/>
        <v/>
      </c>
      <c r="P48" s="73">
        <f t="shared" si="2"/>
        <v>0</v>
      </c>
      <c r="Q48" s="73" t="str">
        <f t="shared" si="3"/>
        <v/>
      </c>
      <c r="R48" s="73" t="str">
        <f t="shared" si="4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6"/>
        <v/>
      </c>
      <c r="N49" s="15"/>
      <c r="O49" s="73" t="str">
        <f t="shared" si="0"/>
        <v/>
      </c>
      <c r="P49" s="73">
        <f t="shared" si="2"/>
        <v>0</v>
      </c>
      <c r="Q49" s="73" t="str">
        <f t="shared" si="3"/>
        <v/>
      </c>
      <c r="R49" s="73" t="str">
        <f t="shared" si="4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6"/>
        <v/>
      </c>
      <c r="N50" s="15"/>
      <c r="O50" s="73" t="str">
        <f t="shared" si="0"/>
        <v/>
      </c>
      <c r="P50" s="73">
        <f t="shared" si="2"/>
        <v>0</v>
      </c>
      <c r="Q50" s="73" t="str">
        <f t="shared" si="3"/>
        <v/>
      </c>
      <c r="R50" s="73" t="str">
        <f t="shared" si="4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6"/>
        <v/>
      </c>
      <c r="N51" s="15"/>
      <c r="O51" s="73" t="str">
        <f t="shared" si="0"/>
        <v/>
      </c>
      <c r="P51" s="73">
        <f t="shared" si="2"/>
        <v>0</v>
      </c>
      <c r="Q51" s="73" t="str">
        <f t="shared" si="3"/>
        <v/>
      </c>
      <c r="R51" s="73" t="str">
        <f t="shared" si="4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6"/>
        <v/>
      </c>
      <c r="N52" s="15"/>
      <c r="O52" s="73" t="str">
        <f t="shared" si="0"/>
        <v/>
      </c>
      <c r="P52" s="73">
        <f t="shared" si="2"/>
        <v>0</v>
      </c>
      <c r="Q52" s="73" t="str">
        <f t="shared" si="3"/>
        <v/>
      </c>
      <c r="R52" s="73" t="str">
        <f t="shared" si="4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6"/>
        <v/>
      </c>
      <c r="N53" s="15"/>
      <c r="O53" s="73" t="str">
        <f t="shared" si="0"/>
        <v/>
      </c>
      <c r="P53" s="73">
        <f t="shared" si="2"/>
        <v>0</v>
      </c>
      <c r="Q53" s="73" t="str">
        <f t="shared" si="3"/>
        <v/>
      </c>
      <c r="R53" s="73" t="str">
        <f t="shared" si="4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6"/>
        <v/>
      </c>
      <c r="N54" s="15"/>
      <c r="O54" s="73" t="str">
        <f t="shared" si="0"/>
        <v/>
      </c>
      <c r="P54" s="73">
        <f t="shared" si="2"/>
        <v>0</v>
      </c>
      <c r="Q54" s="73" t="str">
        <f t="shared" si="3"/>
        <v/>
      </c>
      <c r="R54" s="73" t="str">
        <f t="shared" si="4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6"/>
        <v/>
      </c>
      <c r="N55" s="15"/>
      <c r="O55" s="73" t="str">
        <f t="shared" si="0"/>
        <v/>
      </c>
      <c r="P55" s="73">
        <f t="shared" si="2"/>
        <v>0</v>
      </c>
      <c r="Q55" s="73" t="str">
        <f t="shared" si="3"/>
        <v/>
      </c>
      <c r="R55" s="73" t="str">
        <f t="shared" si="4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6"/>
        <v/>
      </c>
      <c r="N56" s="15"/>
      <c r="O56" s="73" t="str">
        <f t="shared" si="0"/>
        <v/>
      </c>
      <c r="P56" s="73">
        <f t="shared" si="2"/>
        <v>0</v>
      </c>
      <c r="Q56" s="73" t="str">
        <f t="shared" si="3"/>
        <v/>
      </c>
      <c r="R56" s="73" t="str">
        <f t="shared" si="4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6"/>
        <v/>
      </c>
      <c r="N57" s="15"/>
      <c r="O57" s="73" t="str">
        <f t="shared" si="0"/>
        <v/>
      </c>
      <c r="P57" s="73">
        <f t="shared" si="2"/>
        <v>0</v>
      </c>
      <c r="Q57" s="73" t="str">
        <f t="shared" si="3"/>
        <v/>
      </c>
      <c r="R57" s="73" t="str">
        <f t="shared" si="4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6"/>
        <v/>
      </c>
      <c r="N58" s="15"/>
      <c r="O58" s="73" t="str">
        <f t="shared" si="0"/>
        <v/>
      </c>
      <c r="P58" s="73">
        <f t="shared" si="2"/>
        <v>0</v>
      </c>
      <c r="Q58" s="73" t="str">
        <f t="shared" si="3"/>
        <v/>
      </c>
      <c r="R58" s="73" t="str">
        <f t="shared" si="4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6"/>
        <v/>
      </c>
      <c r="N59" s="15"/>
      <c r="O59" s="73" t="str">
        <f t="shared" si="0"/>
        <v/>
      </c>
      <c r="P59" s="73">
        <f t="shared" si="2"/>
        <v>0</v>
      </c>
      <c r="Q59" s="73" t="str">
        <f t="shared" si="3"/>
        <v/>
      </c>
      <c r="R59" s="73" t="str">
        <f t="shared" si="4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6"/>
        <v/>
      </c>
      <c r="N60" s="15"/>
      <c r="O60" s="73" t="str">
        <f t="shared" si="0"/>
        <v/>
      </c>
      <c r="P60" s="73">
        <f t="shared" si="2"/>
        <v>0</v>
      </c>
      <c r="Q60" s="73" t="str">
        <f t="shared" si="3"/>
        <v/>
      </c>
      <c r="R60" s="73" t="str">
        <f t="shared" si="4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6"/>
        <v/>
      </c>
      <c r="N61" s="15"/>
      <c r="O61" s="73" t="str">
        <f t="shared" si="0"/>
        <v/>
      </c>
      <c r="P61" s="73">
        <f t="shared" si="2"/>
        <v>0</v>
      </c>
      <c r="Q61" s="73" t="str">
        <f t="shared" si="3"/>
        <v/>
      </c>
      <c r="R61" s="73" t="str">
        <f t="shared" si="4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6"/>
        <v/>
      </c>
      <c r="N62" s="15"/>
      <c r="O62" s="73" t="str">
        <f t="shared" si="0"/>
        <v/>
      </c>
      <c r="P62" s="73">
        <f t="shared" si="2"/>
        <v>0</v>
      </c>
      <c r="Q62" s="73" t="str">
        <f t="shared" si="3"/>
        <v/>
      </c>
      <c r="R62" s="73" t="str">
        <f t="shared" si="4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6"/>
        <v/>
      </c>
      <c r="N63" s="15"/>
      <c r="O63" s="73" t="str">
        <f t="shared" si="0"/>
        <v/>
      </c>
      <c r="P63" s="73">
        <f t="shared" si="2"/>
        <v>0</v>
      </c>
      <c r="Q63" s="73" t="str">
        <f t="shared" si="3"/>
        <v/>
      </c>
      <c r="R63" s="73" t="str">
        <f t="shared" si="4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6"/>
        <v/>
      </c>
      <c r="N64" s="15"/>
      <c r="O64" s="73" t="str">
        <f t="shared" si="0"/>
        <v/>
      </c>
      <c r="P64" s="73">
        <f t="shared" si="2"/>
        <v>0</v>
      </c>
      <c r="Q64" s="73" t="str">
        <f t="shared" si="3"/>
        <v/>
      </c>
      <c r="R64" s="73" t="str">
        <f t="shared" si="4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6"/>
        <v/>
      </c>
      <c r="N65" s="15"/>
      <c r="O65" s="73" t="str">
        <f t="shared" si="0"/>
        <v/>
      </c>
      <c r="P65" s="73">
        <f t="shared" si="2"/>
        <v>0</v>
      </c>
      <c r="Q65" s="73" t="str">
        <f t="shared" si="3"/>
        <v/>
      </c>
      <c r="R65" s="73" t="str">
        <f t="shared" si="4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6"/>
        <v/>
      </c>
      <c r="N66" s="15"/>
      <c r="O66" s="73" t="str">
        <f t="shared" si="0"/>
        <v/>
      </c>
      <c r="P66" s="73">
        <f t="shared" si="2"/>
        <v>0</v>
      </c>
      <c r="Q66" s="73" t="str">
        <f t="shared" si="3"/>
        <v/>
      </c>
      <c r="R66" s="73" t="str">
        <f t="shared" si="4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6"/>
        <v/>
      </c>
      <c r="N67" s="15"/>
      <c r="O67" s="73" t="str">
        <f t="shared" si="0"/>
        <v/>
      </c>
      <c r="P67" s="73">
        <f t="shared" si="2"/>
        <v>0</v>
      </c>
      <c r="Q67" s="73" t="str">
        <f t="shared" si="3"/>
        <v/>
      </c>
      <c r="R67" s="73" t="str">
        <f t="shared" si="4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6"/>
        <v/>
      </c>
      <c r="N68" s="15"/>
      <c r="O68" s="73" t="str">
        <f t="shared" si="0"/>
        <v/>
      </c>
      <c r="P68" s="73">
        <f t="shared" si="2"/>
        <v>0</v>
      </c>
      <c r="Q68" s="73" t="str">
        <f t="shared" si="3"/>
        <v/>
      </c>
      <c r="R68" s="73" t="str">
        <f t="shared" si="4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6"/>
        <v/>
      </c>
      <c r="N69" s="15"/>
      <c r="O69" s="73" t="str">
        <f t="shared" si="0"/>
        <v/>
      </c>
      <c r="P69" s="73">
        <f t="shared" si="2"/>
        <v>0</v>
      </c>
      <c r="Q69" s="73" t="str">
        <f t="shared" si="3"/>
        <v/>
      </c>
      <c r="R69" s="73" t="str">
        <f t="shared" si="4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6"/>
        <v/>
      </c>
      <c r="N70" s="15"/>
      <c r="O70" s="73" t="str">
        <f t="shared" si="0"/>
        <v/>
      </c>
      <c r="P70" s="73">
        <f t="shared" si="2"/>
        <v>0</v>
      </c>
      <c r="Q70" s="73" t="str">
        <f t="shared" si="3"/>
        <v/>
      </c>
      <c r="R70" s="73" t="str">
        <f t="shared" si="4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6"/>
        <v/>
      </c>
      <c r="N71" s="15"/>
      <c r="O71" s="73" t="str">
        <f t="shared" si="0"/>
        <v/>
      </c>
      <c r="P71" s="73">
        <f t="shared" si="2"/>
        <v>0</v>
      </c>
      <c r="Q71" s="73" t="str">
        <f t="shared" si="3"/>
        <v/>
      </c>
      <c r="R71" s="73" t="str">
        <f t="shared" si="4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6"/>
        <v/>
      </c>
      <c r="N72" s="15"/>
      <c r="O72" s="73" t="str">
        <f t="shared" si="0"/>
        <v/>
      </c>
      <c r="P72" s="73">
        <f t="shared" si="2"/>
        <v>0</v>
      </c>
      <c r="Q72" s="73" t="str">
        <f t="shared" si="3"/>
        <v/>
      </c>
      <c r="R72" s="73" t="str">
        <f t="shared" si="4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6"/>
        <v/>
      </c>
      <c r="N73" s="15"/>
      <c r="O73" s="73" t="str">
        <f t="shared" si="0"/>
        <v/>
      </c>
      <c r="P73" s="73">
        <f t="shared" si="2"/>
        <v>0</v>
      </c>
      <c r="Q73" s="73" t="str">
        <f t="shared" si="3"/>
        <v/>
      </c>
      <c r="R73" s="73" t="str">
        <f t="shared" si="4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6"/>
        <v/>
      </c>
      <c r="N74" s="15"/>
      <c r="O74" s="73" t="str">
        <f t="shared" si="0"/>
        <v/>
      </c>
      <c r="P74" s="73">
        <f t="shared" si="2"/>
        <v>0</v>
      </c>
      <c r="Q74" s="73" t="str">
        <f t="shared" si="3"/>
        <v/>
      </c>
      <c r="R74" s="73" t="str">
        <f t="shared" si="4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6"/>
        <v/>
      </c>
      <c r="N75" s="15"/>
      <c r="O75" s="73" t="str">
        <f t="shared" si="0"/>
        <v/>
      </c>
      <c r="P75" s="73">
        <f t="shared" si="2"/>
        <v>0</v>
      </c>
      <c r="Q75" s="73" t="str">
        <f t="shared" si="3"/>
        <v/>
      </c>
      <c r="R75" s="73" t="str">
        <f t="shared" si="4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6"/>
        <v/>
      </c>
      <c r="N76" s="15"/>
      <c r="O76" s="73" t="str">
        <f t="shared" si="0"/>
        <v/>
      </c>
      <c r="P76" s="73">
        <f t="shared" si="2"/>
        <v>0</v>
      </c>
      <c r="Q76" s="73" t="str">
        <f t="shared" si="3"/>
        <v/>
      </c>
      <c r="R76" s="73" t="str">
        <f t="shared" si="4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6"/>
        <v/>
      </c>
      <c r="N77" s="15"/>
      <c r="O77" s="73" t="str">
        <f t="shared" si="0"/>
        <v/>
      </c>
      <c r="P77" s="73">
        <f t="shared" si="2"/>
        <v>0</v>
      </c>
      <c r="Q77" s="73" t="str">
        <f t="shared" si="3"/>
        <v/>
      </c>
      <c r="R77" s="73" t="str">
        <f t="shared" si="4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6"/>
        <v/>
      </c>
      <c r="N78" s="15"/>
      <c r="O78" s="73" t="str">
        <f t="shared" si="0"/>
        <v/>
      </c>
      <c r="P78" s="73">
        <f t="shared" si="2"/>
        <v>0</v>
      </c>
      <c r="Q78" s="73" t="str">
        <f t="shared" si="3"/>
        <v/>
      </c>
      <c r="R78" s="73" t="str">
        <f t="shared" si="4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N79" s="15"/>
      <c r="O79" s="73" t="str">
        <f t="shared" ref="O79:O142" si="8">IF($H79="E",G79,"")</f>
        <v/>
      </c>
      <c r="P79" s="73">
        <f t="shared" si="2"/>
        <v>0</v>
      </c>
      <c r="Q79" s="73" t="str">
        <f t="shared" si="3"/>
        <v/>
      </c>
      <c r="R79" s="73" t="str">
        <f t="shared" si="4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N80" s="15"/>
      <c r="O80" s="73" t="str">
        <f t="shared" si="8"/>
        <v/>
      </c>
      <c r="P80" s="73">
        <f t="shared" ref="P80:P143" si="9">IF($H80=0%,G80,"")</f>
        <v>0</v>
      </c>
      <c r="Q80" s="73" t="str">
        <f t="shared" ref="Q80:Q143" si="10">IF(OR($H80=2%,$H80=6%,$H80=8%),$I80/$H80,"")</f>
        <v/>
      </c>
      <c r="R80" s="73" t="str">
        <f t="shared" ref="R80:R143" si="11">IF(OR($H80=15%,$H80=16%),$I80/$H80,"")</f>
        <v/>
      </c>
      <c r="S80" s="73" t="str">
        <f t="shared" ref="S80:S143" si="12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N81" s="15"/>
      <c r="O81" s="73" t="str">
        <f t="shared" si="8"/>
        <v/>
      </c>
      <c r="P81" s="73">
        <f t="shared" si="9"/>
        <v>0</v>
      </c>
      <c r="Q81" s="73" t="str">
        <f t="shared" si="10"/>
        <v/>
      </c>
      <c r="R81" s="73" t="str">
        <f t="shared" si="11"/>
        <v/>
      </c>
      <c r="S81" s="73" t="str">
        <f t="shared" si="12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N82" s="15"/>
      <c r="O82" s="73" t="str">
        <f t="shared" si="8"/>
        <v/>
      </c>
      <c r="P82" s="73">
        <f t="shared" si="9"/>
        <v>0</v>
      </c>
      <c r="Q82" s="73" t="str">
        <f t="shared" si="10"/>
        <v/>
      </c>
      <c r="R82" s="73" t="str">
        <f t="shared" si="11"/>
        <v/>
      </c>
      <c r="S82" s="73" t="str">
        <f t="shared" si="12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N83" s="15"/>
      <c r="O83" s="73" t="str">
        <f t="shared" si="8"/>
        <v/>
      </c>
      <c r="P83" s="73">
        <f t="shared" si="9"/>
        <v>0</v>
      </c>
      <c r="Q83" s="73" t="str">
        <f t="shared" si="10"/>
        <v/>
      </c>
      <c r="R83" s="73" t="str">
        <f t="shared" si="11"/>
        <v/>
      </c>
      <c r="S83" s="73" t="str">
        <f t="shared" si="12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N84" s="15"/>
      <c r="O84" s="73" t="str">
        <f t="shared" si="8"/>
        <v/>
      </c>
      <c r="P84" s="73">
        <f t="shared" si="9"/>
        <v>0</v>
      </c>
      <c r="Q84" s="73" t="str">
        <f t="shared" si="10"/>
        <v/>
      </c>
      <c r="R84" s="73" t="str">
        <f t="shared" si="11"/>
        <v/>
      </c>
      <c r="S84" s="73" t="str">
        <f t="shared" si="12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N85" s="15"/>
      <c r="O85" s="73" t="str">
        <f t="shared" si="8"/>
        <v/>
      </c>
      <c r="P85" s="73">
        <f t="shared" si="9"/>
        <v>0</v>
      </c>
      <c r="Q85" s="73" t="str">
        <f t="shared" si="10"/>
        <v/>
      </c>
      <c r="R85" s="73" t="str">
        <f t="shared" si="11"/>
        <v/>
      </c>
      <c r="S85" s="73" t="str">
        <f t="shared" si="12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N86" s="15"/>
      <c r="O86" s="73" t="str">
        <f t="shared" si="8"/>
        <v/>
      </c>
      <c r="P86" s="73">
        <f t="shared" si="9"/>
        <v>0</v>
      </c>
      <c r="Q86" s="73" t="str">
        <f t="shared" si="10"/>
        <v/>
      </c>
      <c r="R86" s="73" t="str">
        <f t="shared" si="11"/>
        <v/>
      </c>
      <c r="S86" s="73" t="str">
        <f t="shared" si="12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N87" s="15"/>
      <c r="O87" s="73" t="str">
        <f t="shared" si="8"/>
        <v/>
      </c>
      <c r="P87" s="73">
        <f t="shared" si="9"/>
        <v>0</v>
      </c>
      <c r="Q87" s="73" t="str">
        <f t="shared" si="10"/>
        <v/>
      </c>
      <c r="R87" s="73" t="str">
        <f t="shared" si="11"/>
        <v/>
      </c>
      <c r="S87" s="73" t="str">
        <f t="shared" si="12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N88" s="15"/>
      <c r="O88" s="73" t="str">
        <f t="shared" si="8"/>
        <v/>
      </c>
      <c r="P88" s="73">
        <f t="shared" si="9"/>
        <v>0</v>
      </c>
      <c r="Q88" s="73" t="str">
        <f t="shared" si="10"/>
        <v/>
      </c>
      <c r="R88" s="73" t="str">
        <f t="shared" si="11"/>
        <v/>
      </c>
      <c r="S88" s="73" t="str">
        <f t="shared" si="12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N89" s="15"/>
      <c r="O89" s="73" t="str">
        <f t="shared" si="8"/>
        <v/>
      </c>
      <c r="P89" s="73">
        <f t="shared" si="9"/>
        <v>0</v>
      </c>
      <c r="Q89" s="73" t="str">
        <f t="shared" si="10"/>
        <v/>
      </c>
      <c r="R89" s="73" t="str">
        <f t="shared" si="11"/>
        <v/>
      </c>
      <c r="S89" s="73" t="str">
        <f t="shared" si="12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N90" s="15"/>
      <c r="O90" s="73" t="str">
        <f t="shared" si="8"/>
        <v/>
      </c>
      <c r="P90" s="73">
        <f t="shared" si="9"/>
        <v>0</v>
      </c>
      <c r="Q90" s="73" t="str">
        <f t="shared" si="10"/>
        <v/>
      </c>
      <c r="R90" s="73" t="str">
        <f t="shared" si="11"/>
        <v/>
      </c>
      <c r="S90" s="73" t="str">
        <f t="shared" si="12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N91" s="15"/>
      <c r="O91" s="73" t="str">
        <f t="shared" si="8"/>
        <v/>
      </c>
      <c r="P91" s="73">
        <f t="shared" si="9"/>
        <v>0</v>
      </c>
      <c r="Q91" s="73" t="str">
        <f t="shared" si="10"/>
        <v/>
      </c>
      <c r="R91" s="73" t="str">
        <f t="shared" si="11"/>
        <v/>
      </c>
      <c r="S91" s="73" t="str">
        <f t="shared" si="12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N92" s="15"/>
      <c r="O92" s="73" t="str">
        <f t="shared" si="8"/>
        <v/>
      </c>
      <c r="P92" s="73">
        <f t="shared" si="9"/>
        <v>0</v>
      </c>
      <c r="Q92" s="73" t="str">
        <f t="shared" si="10"/>
        <v/>
      </c>
      <c r="R92" s="73" t="str">
        <f t="shared" si="11"/>
        <v/>
      </c>
      <c r="S92" s="73" t="str">
        <f t="shared" si="12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N93" s="15"/>
      <c r="O93" s="73" t="str">
        <f t="shared" si="8"/>
        <v/>
      </c>
      <c r="P93" s="73">
        <f t="shared" si="9"/>
        <v>0</v>
      </c>
      <c r="Q93" s="73" t="str">
        <f t="shared" si="10"/>
        <v/>
      </c>
      <c r="R93" s="73" t="str">
        <f t="shared" si="11"/>
        <v/>
      </c>
      <c r="S93" s="73" t="str">
        <f t="shared" si="12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N94" s="15"/>
      <c r="O94" s="73" t="str">
        <f t="shared" si="8"/>
        <v/>
      </c>
      <c r="P94" s="73">
        <f t="shared" si="9"/>
        <v>0</v>
      </c>
      <c r="Q94" s="73" t="str">
        <f t="shared" si="10"/>
        <v/>
      </c>
      <c r="R94" s="73" t="str">
        <f t="shared" si="11"/>
        <v/>
      </c>
      <c r="S94" s="73" t="str">
        <f t="shared" si="12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N95" s="15"/>
      <c r="O95" s="73" t="str">
        <f t="shared" si="8"/>
        <v/>
      </c>
      <c r="P95" s="73">
        <f t="shared" si="9"/>
        <v>0</v>
      </c>
      <c r="Q95" s="73" t="str">
        <f t="shared" si="10"/>
        <v/>
      </c>
      <c r="R95" s="73" t="str">
        <f t="shared" si="11"/>
        <v/>
      </c>
      <c r="S95" s="73" t="str">
        <f t="shared" si="12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N96" s="15"/>
      <c r="O96" s="73" t="str">
        <f t="shared" si="8"/>
        <v/>
      </c>
      <c r="P96" s="73">
        <f t="shared" si="9"/>
        <v>0</v>
      </c>
      <c r="Q96" s="73" t="str">
        <f t="shared" si="10"/>
        <v/>
      </c>
      <c r="R96" s="73" t="str">
        <f t="shared" si="11"/>
        <v/>
      </c>
      <c r="S96" s="73" t="str">
        <f t="shared" si="12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N97" s="15"/>
      <c r="O97" s="73" t="str">
        <f t="shared" si="8"/>
        <v/>
      </c>
      <c r="P97" s="73">
        <f t="shared" si="9"/>
        <v>0</v>
      </c>
      <c r="Q97" s="73" t="str">
        <f t="shared" si="10"/>
        <v/>
      </c>
      <c r="R97" s="73" t="str">
        <f t="shared" si="11"/>
        <v/>
      </c>
      <c r="S97" s="73" t="str">
        <f t="shared" si="12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N98" s="15"/>
      <c r="O98" s="73" t="str">
        <f t="shared" si="8"/>
        <v/>
      </c>
      <c r="P98" s="73">
        <f t="shared" si="9"/>
        <v>0</v>
      </c>
      <c r="Q98" s="73" t="str">
        <f t="shared" si="10"/>
        <v/>
      </c>
      <c r="R98" s="73" t="str">
        <f t="shared" si="11"/>
        <v/>
      </c>
      <c r="S98" s="73" t="str">
        <f t="shared" si="12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N99" s="15"/>
      <c r="O99" s="73" t="str">
        <f t="shared" si="8"/>
        <v/>
      </c>
      <c r="P99" s="73">
        <f t="shared" si="9"/>
        <v>0</v>
      </c>
      <c r="Q99" s="73" t="str">
        <f t="shared" si="10"/>
        <v/>
      </c>
      <c r="R99" s="73" t="str">
        <f t="shared" si="11"/>
        <v/>
      </c>
      <c r="S99" s="73" t="str">
        <f t="shared" si="12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N100" s="15"/>
      <c r="O100" s="73" t="str">
        <f t="shared" si="8"/>
        <v/>
      </c>
      <c r="P100" s="73">
        <f t="shared" si="9"/>
        <v>0</v>
      </c>
      <c r="Q100" s="73" t="str">
        <f t="shared" si="10"/>
        <v/>
      </c>
      <c r="R100" s="73" t="str">
        <f t="shared" si="11"/>
        <v/>
      </c>
      <c r="S100" s="73" t="str">
        <f t="shared" si="12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N101" s="15"/>
      <c r="O101" s="73" t="str">
        <f t="shared" si="8"/>
        <v/>
      </c>
      <c r="P101" s="73">
        <f t="shared" si="9"/>
        <v>0</v>
      </c>
      <c r="Q101" s="73" t="str">
        <f t="shared" si="10"/>
        <v/>
      </c>
      <c r="R101" s="73" t="str">
        <f t="shared" si="11"/>
        <v/>
      </c>
      <c r="S101" s="73" t="str">
        <f t="shared" si="12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N102" s="15"/>
      <c r="O102" s="73" t="str">
        <f t="shared" si="8"/>
        <v/>
      </c>
      <c r="P102" s="73">
        <f t="shared" si="9"/>
        <v>0</v>
      </c>
      <c r="Q102" s="73" t="str">
        <f t="shared" si="10"/>
        <v/>
      </c>
      <c r="R102" s="73" t="str">
        <f t="shared" si="11"/>
        <v/>
      </c>
      <c r="S102" s="73" t="str">
        <f t="shared" si="12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N103" s="15"/>
      <c r="O103" s="73" t="str">
        <f t="shared" si="8"/>
        <v/>
      </c>
      <c r="P103" s="73">
        <f t="shared" si="9"/>
        <v>0</v>
      </c>
      <c r="Q103" s="73" t="str">
        <f t="shared" si="10"/>
        <v/>
      </c>
      <c r="R103" s="73" t="str">
        <f t="shared" si="11"/>
        <v/>
      </c>
      <c r="S103" s="73" t="str">
        <f t="shared" si="12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N104" s="15"/>
      <c r="O104" s="73" t="str">
        <f t="shared" si="8"/>
        <v/>
      </c>
      <c r="P104" s="73">
        <f t="shared" si="9"/>
        <v>0</v>
      </c>
      <c r="Q104" s="73" t="str">
        <f t="shared" si="10"/>
        <v/>
      </c>
      <c r="R104" s="73" t="str">
        <f t="shared" si="11"/>
        <v/>
      </c>
      <c r="S104" s="73" t="str">
        <f t="shared" si="12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N105" s="15"/>
      <c r="O105" s="73" t="str">
        <f t="shared" si="8"/>
        <v/>
      </c>
      <c r="P105" s="73">
        <f t="shared" si="9"/>
        <v>0</v>
      </c>
      <c r="Q105" s="73" t="str">
        <f t="shared" si="10"/>
        <v/>
      </c>
      <c r="R105" s="73" t="str">
        <f t="shared" si="11"/>
        <v/>
      </c>
      <c r="S105" s="73" t="str">
        <f t="shared" si="12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N106" s="15"/>
      <c r="O106" s="73" t="str">
        <f t="shared" si="8"/>
        <v/>
      </c>
      <c r="P106" s="73">
        <f t="shared" si="9"/>
        <v>0</v>
      </c>
      <c r="Q106" s="73" t="str">
        <f t="shared" si="10"/>
        <v/>
      </c>
      <c r="R106" s="73" t="str">
        <f t="shared" si="11"/>
        <v/>
      </c>
      <c r="S106" s="73" t="str">
        <f t="shared" si="12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N107" s="15"/>
      <c r="O107" s="73" t="str">
        <f t="shared" si="8"/>
        <v/>
      </c>
      <c r="P107" s="73">
        <f t="shared" si="9"/>
        <v>0</v>
      </c>
      <c r="Q107" s="73" t="str">
        <f t="shared" si="10"/>
        <v/>
      </c>
      <c r="R107" s="73" t="str">
        <f t="shared" si="11"/>
        <v/>
      </c>
      <c r="S107" s="73" t="str">
        <f t="shared" si="12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N108" s="15"/>
      <c r="O108" s="73" t="str">
        <f t="shared" si="8"/>
        <v/>
      </c>
      <c r="P108" s="73">
        <f t="shared" si="9"/>
        <v>0</v>
      </c>
      <c r="Q108" s="73" t="str">
        <f t="shared" si="10"/>
        <v/>
      </c>
      <c r="R108" s="73" t="str">
        <f t="shared" si="11"/>
        <v/>
      </c>
      <c r="S108" s="73" t="str">
        <f t="shared" si="12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N109" s="15"/>
      <c r="O109" s="73" t="str">
        <f t="shared" si="8"/>
        <v/>
      </c>
      <c r="P109" s="73">
        <f t="shared" si="9"/>
        <v>0</v>
      </c>
      <c r="Q109" s="73" t="str">
        <f t="shared" si="10"/>
        <v/>
      </c>
      <c r="R109" s="73" t="str">
        <f t="shared" si="11"/>
        <v/>
      </c>
      <c r="S109" s="73" t="str">
        <f t="shared" si="12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N110" s="15"/>
      <c r="O110" s="73" t="str">
        <f t="shared" si="8"/>
        <v/>
      </c>
      <c r="P110" s="73">
        <f t="shared" si="9"/>
        <v>0</v>
      </c>
      <c r="Q110" s="73" t="str">
        <f t="shared" si="10"/>
        <v/>
      </c>
      <c r="R110" s="73" t="str">
        <f t="shared" si="11"/>
        <v/>
      </c>
      <c r="S110" s="73" t="str">
        <f t="shared" si="12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N111" s="15"/>
      <c r="O111" s="73" t="str">
        <f t="shared" si="8"/>
        <v/>
      </c>
      <c r="P111" s="73">
        <f t="shared" si="9"/>
        <v>0</v>
      </c>
      <c r="Q111" s="73" t="str">
        <f t="shared" si="10"/>
        <v/>
      </c>
      <c r="R111" s="73" t="str">
        <f t="shared" si="11"/>
        <v/>
      </c>
      <c r="S111" s="73" t="str">
        <f t="shared" si="12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N112" s="15"/>
      <c r="O112" s="73" t="str">
        <f t="shared" si="8"/>
        <v/>
      </c>
      <c r="P112" s="73">
        <f t="shared" si="9"/>
        <v>0</v>
      </c>
      <c r="Q112" s="73" t="str">
        <f t="shared" si="10"/>
        <v/>
      </c>
      <c r="R112" s="73" t="str">
        <f t="shared" si="11"/>
        <v/>
      </c>
      <c r="S112" s="73" t="str">
        <f t="shared" si="12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N113" s="15"/>
      <c r="O113" s="73" t="str">
        <f t="shared" si="8"/>
        <v/>
      </c>
      <c r="P113" s="73">
        <f t="shared" si="9"/>
        <v>0</v>
      </c>
      <c r="Q113" s="73" t="str">
        <f t="shared" si="10"/>
        <v/>
      </c>
      <c r="R113" s="73" t="str">
        <f t="shared" si="11"/>
        <v/>
      </c>
      <c r="S113" s="73" t="str">
        <f t="shared" si="12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N114" s="15"/>
      <c r="O114" s="73" t="str">
        <f t="shared" si="8"/>
        <v/>
      </c>
      <c r="P114" s="73">
        <f t="shared" si="9"/>
        <v>0</v>
      </c>
      <c r="Q114" s="73" t="str">
        <f t="shared" si="10"/>
        <v/>
      </c>
      <c r="R114" s="73" t="str">
        <f t="shared" si="11"/>
        <v/>
      </c>
      <c r="S114" s="73" t="str">
        <f t="shared" si="12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N115" s="15"/>
      <c r="O115" s="73" t="str">
        <f t="shared" si="8"/>
        <v/>
      </c>
      <c r="P115" s="73">
        <f t="shared" si="9"/>
        <v>0</v>
      </c>
      <c r="Q115" s="73" t="str">
        <f t="shared" si="10"/>
        <v/>
      </c>
      <c r="R115" s="73" t="str">
        <f t="shared" si="11"/>
        <v/>
      </c>
      <c r="S115" s="73" t="str">
        <f t="shared" si="12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N116" s="15"/>
      <c r="O116" s="73" t="str">
        <f t="shared" si="8"/>
        <v/>
      </c>
      <c r="P116" s="73">
        <f t="shared" si="9"/>
        <v>0</v>
      </c>
      <c r="Q116" s="73" t="str">
        <f t="shared" si="10"/>
        <v/>
      </c>
      <c r="R116" s="73" t="str">
        <f t="shared" si="11"/>
        <v/>
      </c>
      <c r="S116" s="73" t="str">
        <f t="shared" si="12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N117" s="15"/>
      <c r="O117" s="73" t="str">
        <f t="shared" si="8"/>
        <v/>
      </c>
      <c r="P117" s="73">
        <f t="shared" si="9"/>
        <v>0</v>
      </c>
      <c r="Q117" s="73" t="str">
        <f t="shared" si="10"/>
        <v/>
      </c>
      <c r="R117" s="73" t="str">
        <f t="shared" si="11"/>
        <v/>
      </c>
      <c r="S117" s="73" t="str">
        <f t="shared" si="12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N118" s="15"/>
      <c r="O118" s="73" t="str">
        <f t="shared" si="8"/>
        <v/>
      </c>
      <c r="P118" s="73">
        <f t="shared" si="9"/>
        <v>0</v>
      </c>
      <c r="Q118" s="73" t="str">
        <f t="shared" si="10"/>
        <v/>
      </c>
      <c r="R118" s="73" t="str">
        <f t="shared" si="11"/>
        <v/>
      </c>
      <c r="S118" s="73" t="str">
        <f t="shared" si="12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N119" s="15"/>
      <c r="O119" s="73" t="str">
        <f t="shared" si="8"/>
        <v/>
      </c>
      <c r="P119" s="73">
        <f t="shared" si="9"/>
        <v>0</v>
      </c>
      <c r="Q119" s="73" t="str">
        <f t="shared" si="10"/>
        <v/>
      </c>
      <c r="R119" s="73" t="str">
        <f t="shared" si="11"/>
        <v/>
      </c>
      <c r="S119" s="73" t="str">
        <f t="shared" si="12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N120" s="15"/>
      <c r="O120" s="73" t="str">
        <f t="shared" si="8"/>
        <v/>
      </c>
      <c r="P120" s="73">
        <f t="shared" si="9"/>
        <v>0</v>
      </c>
      <c r="Q120" s="73" t="str">
        <f t="shared" si="10"/>
        <v/>
      </c>
      <c r="R120" s="73" t="str">
        <f t="shared" si="11"/>
        <v/>
      </c>
      <c r="S120" s="73" t="str">
        <f t="shared" si="12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N121" s="15"/>
      <c r="O121" s="73" t="str">
        <f t="shared" si="8"/>
        <v/>
      </c>
      <c r="P121" s="73">
        <f t="shared" si="9"/>
        <v>0</v>
      </c>
      <c r="Q121" s="73" t="str">
        <f t="shared" si="10"/>
        <v/>
      </c>
      <c r="R121" s="73" t="str">
        <f t="shared" si="11"/>
        <v/>
      </c>
      <c r="S121" s="73" t="str">
        <f t="shared" si="12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N122" s="15"/>
      <c r="O122" s="73" t="str">
        <f t="shared" si="8"/>
        <v/>
      </c>
      <c r="P122" s="73">
        <f t="shared" si="9"/>
        <v>0</v>
      </c>
      <c r="Q122" s="73" t="str">
        <f t="shared" si="10"/>
        <v/>
      </c>
      <c r="R122" s="73" t="str">
        <f t="shared" si="11"/>
        <v/>
      </c>
      <c r="S122" s="73" t="str">
        <f t="shared" si="12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N123" s="15"/>
      <c r="O123" s="73" t="str">
        <f t="shared" si="8"/>
        <v/>
      </c>
      <c r="P123" s="73">
        <f t="shared" si="9"/>
        <v>0</v>
      </c>
      <c r="Q123" s="73" t="str">
        <f t="shared" si="10"/>
        <v/>
      </c>
      <c r="R123" s="73" t="str">
        <f t="shared" si="11"/>
        <v/>
      </c>
      <c r="S123" s="73" t="str">
        <f t="shared" si="12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N124" s="15"/>
      <c r="O124" s="73" t="str">
        <f t="shared" si="8"/>
        <v/>
      </c>
      <c r="P124" s="73">
        <f t="shared" si="9"/>
        <v>0</v>
      </c>
      <c r="Q124" s="73" t="str">
        <f t="shared" si="10"/>
        <v/>
      </c>
      <c r="R124" s="73" t="str">
        <f t="shared" si="11"/>
        <v/>
      </c>
      <c r="S124" s="73" t="str">
        <f t="shared" si="12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N125" s="15"/>
      <c r="O125" s="73" t="str">
        <f t="shared" si="8"/>
        <v/>
      </c>
      <c r="P125" s="73">
        <f t="shared" si="9"/>
        <v>0</v>
      </c>
      <c r="Q125" s="73" t="str">
        <f t="shared" si="10"/>
        <v/>
      </c>
      <c r="R125" s="73" t="str">
        <f t="shared" si="11"/>
        <v/>
      </c>
      <c r="S125" s="73" t="str">
        <f t="shared" si="12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N126" s="15"/>
      <c r="O126" s="73" t="str">
        <f t="shared" si="8"/>
        <v/>
      </c>
      <c r="P126" s="73">
        <f t="shared" si="9"/>
        <v>0</v>
      </c>
      <c r="Q126" s="73" t="str">
        <f t="shared" si="10"/>
        <v/>
      </c>
      <c r="R126" s="73" t="str">
        <f t="shared" si="11"/>
        <v/>
      </c>
      <c r="S126" s="73" t="str">
        <f t="shared" si="12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N127" s="15"/>
      <c r="O127" s="73" t="str">
        <f t="shared" si="8"/>
        <v/>
      </c>
      <c r="P127" s="73">
        <f t="shared" si="9"/>
        <v>0</v>
      </c>
      <c r="Q127" s="73" t="str">
        <f t="shared" si="10"/>
        <v/>
      </c>
      <c r="R127" s="73" t="str">
        <f t="shared" si="11"/>
        <v/>
      </c>
      <c r="S127" s="73" t="str">
        <f t="shared" si="12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N128" s="15"/>
      <c r="O128" s="73" t="str">
        <f t="shared" si="8"/>
        <v/>
      </c>
      <c r="P128" s="73">
        <f t="shared" si="9"/>
        <v>0</v>
      </c>
      <c r="Q128" s="73" t="str">
        <f t="shared" si="10"/>
        <v/>
      </c>
      <c r="R128" s="73" t="str">
        <f t="shared" si="11"/>
        <v/>
      </c>
      <c r="S128" s="73" t="str">
        <f t="shared" si="12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N129" s="15"/>
      <c r="O129" s="73" t="str">
        <f t="shared" si="8"/>
        <v/>
      </c>
      <c r="P129" s="73">
        <f t="shared" si="9"/>
        <v>0</v>
      </c>
      <c r="Q129" s="73" t="str">
        <f t="shared" si="10"/>
        <v/>
      </c>
      <c r="R129" s="73" t="str">
        <f t="shared" si="11"/>
        <v/>
      </c>
      <c r="S129" s="73" t="str">
        <f t="shared" si="12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N130" s="15"/>
      <c r="O130" s="73" t="str">
        <f t="shared" si="8"/>
        <v/>
      </c>
      <c r="P130" s="73">
        <f t="shared" si="9"/>
        <v>0</v>
      </c>
      <c r="Q130" s="73" t="str">
        <f t="shared" si="10"/>
        <v/>
      </c>
      <c r="R130" s="73" t="str">
        <f t="shared" si="11"/>
        <v/>
      </c>
      <c r="S130" s="73" t="str">
        <f t="shared" si="12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N131" s="15"/>
      <c r="O131" s="73" t="str">
        <f t="shared" si="8"/>
        <v/>
      </c>
      <c r="P131" s="73">
        <f t="shared" si="9"/>
        <v>0</v>
      </c>
      <c r="Q131" s="73" t="str">
        <f t="shared" si="10"/>
        <v/>
      </c>
      <c r="R131" s="73" t="str">
        <f t="shared" si="11"/>
        <v/>
      </c>
      <c r="S131" s="73" t="str">
        <f t="shared" si="12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N132" s="15"/>
      <c r="O132" s="73" t="str">
        <f t="shared" si="8"/>
        <v/>
      </c>
      <c r="P132" s="73">
        <f t="shared" si="9"/>
        <v>0</v>
      </c>
      <c r="Q132" s="73" t="str">
        <f t="shared" si="10"/>
        <v/>
      </c>
      <c r="R132" s="73" t="str">
        <f t="shared" si="11"/>
        <v/>
      </c>
      <c r="S132" s="73" t="str">
        <f t="shared" si="12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N133" s="15"/>
      <c r="O133" s="73" t="str">
        <f t="shared" si="8"/>
        <v/>
      </c>
      <c r="P133" s="73">
        <f t="shared" si="9"/>
        <v>0</v>
      </c>
      <c r="Q133" s="73" t="str">
        <f t="shared" si="10"/>
        <v/>
      </c>
      <c r="R133" s="73" t="str">
        <f t="shared" si="11"/>
        <v/>
      </c>
      <c r="S133" s="73" t="str">
        <f t="shared" si="12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N134" s="15"/>
      <c r="O134" s="73" t="str">
        <f t="shared" si="8"/>
        <v/>
      </c>
      <c r="P134" s="73">
        <f t="shared" si="9"/>
        <v>0</v>
      </c>
      <c r="Q134" s="73" t="str">
        <f t="shared" si="10"/>
        <v/>
      </c>
      <c r="R134" s="73" t="str">
        <f t="shared" si="11"/>
        <v/>
      </c>
      <c r="S134" s="73" t="str">
        <f t="shared" si="12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N135" s="15"/>
      <c r="O135" s="73" t="str">
        <f t="shared" si="8"/>
        <v/>
      </c>
      <c r="P135" s="73">
        <f t="shared" si="9"/>
        <v>0</v>
      </c>
      <c r="Q135" s="73" t="str">
        <f t="shared" si="10"/>
        <v/>
      </c>
      <c r="R135" s="73" t="str">
        <f t="shared" si="11"/>
        <v/>
      </c>
      <c r="S135" s="73" t="str">
        <f t="shared" si="12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N136" s="15"/>
      <c r="O136" s="73" t="str">
        <f t="shared" si="8"/>
        <v/>
      </c>
      <c r="P136" s="73">
        <f t="shared" si="9"/>
        <v>0</v>
      </c>
      <c r="Q136" s="73" t="str">
        <f t="shared" si="10"/>
        <v/>
      </c>
      <c r="R136" s="73" t="str">
        <f t="shared" si="11"/>
        <v/>
      </c>
      <c r="S136" s="73" t="str">
        <f t="shared" si="12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N137" s="15"/>
      <c r="O137" s="73" t="str">
        <f t="shared" si="8"/>
        <v/>
      </c>
      <c r="P137" s="73">
        <f t="shared" si="9"/>
        <v>0</v>
      </c>
      <c r="Q137" s="73" t="str">
        <f t="shared" si="10"/>
        <v/>
      </c>
      <c r="R137" s="73" t="str">
        <f t="shared" si="11"/>
        <v/>
      </c>
      <c r="S137" s="73" t="str">
        <f t="shared" si="12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N138" s="15"/>
      <c r="O138" s="73" t="str">
        <f t="shared" si="8"/>
        <v/>
      </c>
      <c r="P138" s="73">
        <f t="shared" si="9"/>
        <v>0</v>
      </c>
      <c r="Q138" s="73" t="str">
        <f t="shared" si="10"/>
        <v/>
      </c>
      <c r="R138" s="73" t="str">
        <f t="shared" si="11"/>
        <v/>
      </c>
      <c r="S138" s="73" t="str">
        <f t="shared" si="12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N139" s="15"/>
      <c r="O139" s="73" t="str">
        <f t="shared" si="8"/>
        <v/>
      </c>
      <c r="P139" s="73">
        <f t="shared" si="9"/>
        <v>0</v>
      </c>
      <c r="Q139" s="73" t="str">
        <f t="shared" si="10"/>
        <v/>
      </c>
      <c r="R139" s="73" t="str">
        <f t="shared" si="11"/>
        <v/>
      </c>
      <c r="S139" s="73" t="str">
        <f t="shared" si="12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N140" s="15"/>
      <c r="O140" s="73" t="str">
        <f t="shared" si="8"/>
        <v/>
      </c>
      <c r="P140" s="73">
        <f t="shared" si="9"/>
        <v>0</v>
      </c>
      <c r="Q140" s="73" t="str">
        <f t="shared" si="10"/>
        <v/>
      </c>
      <c r="R140" s="73" t="str">
        <f t="shared" si="11"/>
        <v/>
      </c>
      <c r="S140" s="73" t="str">
        <f t="shared" si="12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N141" s="15"/>
      <c r="O141" s="73" t="str">
        <f t="shared" si="8"/>
        <v/>
      </c>
      <c r="P141" s="73">
        <f t="shared" si="9"/>
        <v>0</v>
      </c>
      <c r="Q141" s="73" t="str">
        <f t="shared" si="10"/>
        <v/>
      </c>
      <c r="R141" s="73" t="str">
        <f t="shared" si="11"/>
        <v/>
      </c>
      <c r="S141" s="73" t="str">
        <f t="shared" si="12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N142" s="15"/>
      <c r="O142" s="73" t="str">
        <f t="shared" si="8"/>
        <v/>
      </c>
      <c r="P142" s="73">
        <f t="shared" si="9"/>
        <v>0</v>
      </c>
      <c r="Q142" s="73" t="str">
        <f t="shared" si="10"/>
        <v/>
      </c>
      <c r="R142" s="73" t="str">
        <f t="shared" si="11"/>
        <v/>
      </c>
      <c r="S142" s="73" t="str">
        <f t="shared" si="12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N143" s="15"/>
      <c r="O143" s="73" t="str">
        <f t="shared" ref="O143:O206" si="14">IF($H143="E",G143,"")</f>
        <v/>
      </c>
      <c r="P143" s="73">
        <f t="shared" si="9"/>
        <v>0</v>
      </c>
      <c r="Q143" s="73" t="str">
        <f t="shared" si="10"/>
        <v/>
      </c>
      <c r="R143" s="73" t="str">
        <f t="shared" si="11"/>
        <v/>
      </c>
      <c r="S143" s="73" t="str">
        <f t="shared" si="12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N144" s="15"/>
      <c r="O144" s="73" t="str">
        <f t="shared" si="14"/>
        <v/>
      </c>
      <c r="P144" s="73">
        <f t="shared" ref="P144:P207" si="15">IF($H144=0%,G144,"")</f>
        <v>0</v>
      </c>
      <c r="Q144" s="73" t="str">
        <f t="shared" ref="Q144:Q207" si="16">IF(OR($H144=2%,$H144=6%,$H144=8%),$I144/$H144,"")</f>
        <v/>
      </c>
      <c r="R144" s="73" t="str">
        <f t="shared" ref="R144:R207" si="17">IF(OR($H144=15%,$H144=16%),$I144/$H144,"")</f>
        <v/>
      </c>
      <c r="S144" s="73" t="str">
        <f t="shared" ref="S144:S207" si="18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N145" s="15"/>
      <c r="O145" s="73" t="str">
        <f t="shared" si="14"/>
        <v/>
      </c>
      <c r="P145" s="73">
        <f t="shared" si="15"/>
        <v>0</v>
      </c>
      <c r="Q145" s="73" t="str">
        <f t="shared" si="16"/>
        <v/>
      </c>
      <c r="R145" s="73" t="str">
        <f t="shared" si="17"/>
        <v/>
      </c>
      <c r="S145" s="73" t="str">
        <f t="shared" si="18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N146" s="15"/>
      <c r="O146" s="73" t="str">
        <f t="shared" si="14"/>
        <v/>
      </c>
      <c r="P146" s="73">
        <f t="shared" si="15"/>
        <v>0</v>
      </c>
      <c r="Q146" s="73" t="str">
        <f t="shared" si="16"/>
        <v/>
      </c>
      <c r="R146" s="73" t="str">
        <f t="shared" si="17"/>
        <v/>
      </c>
      <c r="S146" s="73" t="str">
        <f t="shared" si="18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N147" s="15"/>
      <c r="O147" s="73" t="str">
        <f t="shared" si="14"/>
        <v/>
      </c>
      <c r="P147" s="73">
        <f t="shared" si="15"/>
        <v>0</v>
      </c>
      <c r="Q147" s="73" t="str">
        <f t="shared" si="16"/>
        <v/>
      </c>
      <c r="R147" s="73" t="str">
        <f t="shared" si="17"/>
        <v/>
      </c>
      <c r="S147" s="73" t="str">
        <f t="shared" si="18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N148" s="15"/>
      <c r="O148" s="73" t="str">
        <f t="shared" si="14"/>
        <v/>
      </c>
      <c r="P148" s="73">
        <f t="shared" si="15"/>
        <v>0</v>
      </c>
      <c r="Q148" s="73" t="str">
        <f t="shared" si="16"/>
        <v/>
      </c>
      <c r="R148" s="73" t="str">
        <f t="shared" si="17"/>
        <v/>
      </c>
      <c r="S148" s="73" t="str">
        <f t="shared" si="18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N149" s="15"/>
      <c r="O149" s="73" t="str">
        <f t="shared" si="14"/>
        <v/>
      </c>
      <c r="P149" s="73">
        <f t="shared" si="15"/>
        <v>0</v>
      </c>
      <c r="Q149" s="73" t="str">
        <f t="shared" si="16"/>
        <v/>
      </c>
      <c r="R149" s="73" t="str">
        <f t="shared" si="17"/>
        <v/>
      </c>
      <c r="S149" s="73" t="str">
        <f t="shared" si="18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N150" s="15"/>
      <c r="O150" s="73" t="str">
        <f t="shared" si="14"/>
        <v/>
      </c>
      <c r="P150" s="73">
        <f t="shared" si="15"/>
        <v>0</v>
      </c>
      <c r="Q150" s="73" t="str">
        <f t="shared" si="16"/>
        <v/>
      </c>
      <c r="R150" s="73" t="str">
        <f t="shared" si="17"/>
        <v/>
      </c>
      <c r="S150" s="73" t="str">
        <f t="shared" si="18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N151" s="15"/>
      <c r="O151" s="73" t="str">
        <f t="shared" si="14"/>
        <v/>
      </c>
      <c r="P151" s="73">
        <f t="shared" si="15"/>
        <v>0</v>
      </c>
      <c r="Q151" s="73" t="str">
        <f t="shared" si="16"/>
        <v/>
      </c>
      <c r="R151" s="73" t="str">
        <f t="shared" si="17"/>
        <v/>
      </c>
      <c r="S151" s="73" t="str">
        <f t="shared" si="18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N152" s="15"/>
      <c r="O152" s="73" t="str">
        <f t="shared" si="14"/>
        <v/>
      </c>
      <c r="P152" s="73">
        <f t="shared" si="15"/>
        <v>0</v>
      </c>
      <c r="Q152" s="73" t="str">
        <f t="shared" si="16"/>
        <v/>
      </c>
      <c r="R152" s="73" t="str">
        <f t="shared" si="17"/>
        <v/>
      </c>
      <c r="S152" s="73" t="str">
        <f t="shared" si="18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N153" s="15"/>
      <c r="O153" s="73" t="str">
        <f t="shared" si="14"/>
        <v/>
      </c>
      <c r="P153" s="73">
        <f t="shared" si="15"/>
        <v>0</v>
      </c>
      <c r="Q153" s="73" t="str">
        <f t="shared" si="16"/>
        <v/>
      </c>
      <c r="R153" s="73" t="str">
        <f t="shared" si="17"/>
        <v/>
      </c>
      <c r="S153" s="73" t="str">
        <f t="shared" si="18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N154" s="15"/>
      <c r="O154" s="73" t="str">
        <f t="shared" si="14"/>
        <v/>
      </c>
      <c r="P154" s="73">
        <f t="shared" si="15"/>
        <v>0</v>
      </c>
      <c r="Q154" s="73" t="str">
        <f t="shared" si="16"/>
        <v/>
      </c>
      <c r="R154" s="73" t="str">
        <f t="shared" si="17"/>
        <v/>
      </c>
      <c r="S154" s="73" t="str">
        <f t="shared" si="18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N155" s="15"/>
      <c r="O155" s="73" t="str">
        <f t="shared" si="14"/>
        <v/>
      </c>
      <c r="P155" s="73">
        <f t="shared" si="15"/>
        <v>0</v>
      </c>
      <c r="Q155" s="73" t="str">
        <f t="shared" si="16"/>
        <v/>
      </c>
      <c r="R155" s="73" t="str">
        <f t="shared" si="17"/>
        <v/>
      </c>
      <c r="S155" s="73" t="str">
        <f t="shared" si="18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N156" s="15"/>
      <c r="O156" s="73" t="str">
        <f t="shared" si="14"/>
        <v/>
      </c>
      <c r="P156" s="73">
        <f t="shared" si="15"/>
        <v>0</v>
      </c>
      <c r="Q156" s="73" t="str">
        <f t="shared" si="16"/>
        <v/>
      </c>
      <c r="R156" s="73" t="str">
        <f t="shared" si="17"/>
        <v/>
      </c>
      <c r="S156" s="73" t="str">
        <f t="shared" si="18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N157" s="15"/>
      <c r="O157" s="73" t="str">
        <f t="shared" si="14"/>
        <v/>
      </c>
      <c r="P157" s="73">
        <f t="shared" si="15"/>
        <v>0</v>
      </c>
      <c r="Q157" s="73" t="str">
        <f t="shared" si="16"/>
        <v/>
      </c>
      <c r="R157" s="73" t="str">
        <f t="shared" si="17"/>
        <v/>
      </c>
      <c r="S157" s="73" t="str">
        <f t="shared" si="18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N158" s="15"/>
      <c r="O158" s="73" t="str">
        <f t="shared" si="14"/>
        <v/>
      </c>
      <c r="P158" s="73">
        <f t="shared" si="15"/>
        <v>0</v>
      </c>
      <c r="Q158" s="73" t="str">
        <f t="shared" si="16"/>
        <v/>
      </c>
      <c r="R158" s="73" t="str">
        <f t="shared" si="17"/>
        <v/>
      </c>
      <c r="S158" s="73" t="str">
        <f t="shared" si="18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N159" s="15"/>
      <c r="O159" s="73" t="str">
        <f t="shared" si="14"/>
        <v/>
      </c>
      <c r="P159" s="73">
        <f t="shared" si="15"/>
        <v>0</v>
      </c>
      <c r="Q159" s="73" t="str">
        <f t="shared" si="16"/>
        <v/>
      </c>
      <c r="R159" s="73" t="str">
        <f t="shared" si="17"/>
        <v/>
      </c>
      <c r="S159" s="73" t="str">
        <f t="shared" si="18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N160" s="15"/>
      <c r="O160" s="73" t="str">
        <f t="shared" si="14"/>
        <v/>
      </c>
      <c r="P160" s="73">
        <f t="shared" si="15"/>
        <v>0</v>
      </c>
      <c r="Q160" s="73" t="str">
        <f t="shared" si="16"/>
        <v/>
      </c>
      <c r="R160" s="73" t="str">
        <f t="shared" si="17"/>
        <v/>
      </c>
      <c r="S160" s="73" t="str">
        <f t="shared" si="18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N161" s="15"/>
      <c r="O161" s="73" t="str">
        <f t="shared" si="14"/>
        <v/>
      </c>
      <c r="P161" s="73">
        <f t="shared" si="15"/>
        <v>0</v>
      </c>
      <c r="Q161" s="73" t="str">
        <f t="shared" si="16"/>
        <v/>
      </c>
      <c r="R161" s="73" t="str">
        <f t="shared" si="17"/>
        <v/>
      </c>
      <c r="S161" s="73" t="str">
        <f t="shared" si="18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N162" s="15"/>
      <c r="O162" s="73" t="str">
        <f t="shared" si="14"/>
        <v/>
      </c>
      <c r="P162" s="73">
        <f t="shared" si="15"/>
        <v>0</v>
      </c>
      <c r="Q162" s="73" t="str">
        <f t="shared" si="16"/>
        <v/>
      </c>
      <c r="R162" s="73" t="str">
        <f t="shared" si="17"/>
        <v/>
      </c>
      <c r="S162" s="73" t="str">
        <f t="shared" si="18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N163" s="15"/>
      <c r="O163" s="73" t="str">
        <f t="shared" si="14"/>
        <v/>
      </c>
      <c r="P163" s="73">
        <f t="shared" si="15"/>
        <v>0</v>
      </c>
      <c r="Q163" s="73" t="str">
        <f t="shared" si="16"/>
        <v/>
      </c>
      <c r="R163" s="73" t="str">
        <f t="shared" si="17"/>
        <v/>
      </c>
      <c r="S163" s="73" t="str">
        <f t="shared" si="18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N164" s="15"/>
      <c r="O164" s="73" t="str">
        <f t="shared" si="14"/>
        <v/>
      </c>
      <c r="P164" s="73">
        <f t="shared" si="15"/>
        <v>0</v>
      </c>
      <c r="Q164" s="73" t="str">
        <f t="shared" si="16"/>
        <v/>
      </c>
      <c r="R164" s="73" t="str">
        <f t="shared" si="17"/>
        <v/>
      </c>
      <c r="S164" s="73" t="str">
        <f t="shared" si="18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N165" s="15"/>
      <c r="O165" s="73" t="str">
        <f t="shared" si="14"/>
        <v/>
      </c>
      <c r="P165" s="73">
        <f t="shared" si="15"/>
        <v>0</v>
      </c>
      <c r="Q165" s="73" t="str">
        <f t="shared" si="16"/>
        <v/>
      </c>
      <c r="R165" s="73" t="str">
        <f t="shared" si="17"/>
        <v/>
      </c>
      <c r="S165" s="73" t="str">
        <f t="shared" si="18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N166" s="15"/>
      <c r="O166" s="73" t="str">
        <f t="shared" si="14"/>
        <v/>
      </c>
      <c r="P166" s="73">
        <f t="shared" si="15"/>
        <v>0</v>
      </c>
      <c r="Q166" s="73" t="str">
        <f t="shared" si="16"/>
        <v/>
      </c>
      <c r="R166" s="73" t="str">
        <f t="shared" si="17"/>
        <v/>
      </c>
      <c r="S166" s="73" t="str">
        <f t="shared" si="18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N167" s="15"/>
      <c r="O167" s="73" t="str">
        <f t="shared" si="14"/>
        <v/>
      </c>
      <c r="P167" s="73">
        <f t="shared" si="15"/>
        <v>0</v>
      </c>
      <c r="Q167" s="73" t="str">
        <f t="shared" si="16"/>
        <v/>
      </c>
      <c r="R167" s="73" t="str">
        <f t="shared" si="17"/>
        <v/>
      </c>
      <c r="S167" s="73" t="str">
        <f t="shared" si="18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N168" s="15"/>
      <c r="O168" s="73" t="str">
        <f t="shared" si="14"/>
        <v/>
      </c>
      <c r="P168" s="73">
        <f t="shared" si="15"/>
        <v>0</v>
      </c>
      <c r="Q168" s="73" t="str">
        <f t="shared" si="16"/>
        <v/>
      </c>
      <c r="R168" s="73" t="str">
        <f t="shared" si="17"/>
        <v/>
      </c>
      <c r="S168" s="73" t="str">
        <f t="shared" si="18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N169" s="15"/>
      <c r="O169" s="73" t="str">
        <f t="shared" si="14"/>
        <v/>
      </c>
      <c r="P169" s="73">
        <f t="shared" si="15"/>
        <v>0</v>
      </c>
      <c r="Q169" s="73" t="str">
        <f t="shared" si="16"/>
        <v/>
      </c>
      <c r="R169" s="73" t="str">
        <f t="shared" si="17"/>
        <v/>
      </c>
      <c r="S169" s="73" t="str">
        <f t="shared" si="18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N170" s="15"/>
      <c r="O170" s="73" t="str">
        <f t="shared" si="14"/>
        <v/>
      </c>
      <c r="P170" s="73">
        <f t="shared" si="15"/>
        <v>0</v>
      </c>
      <c r="Q170" s="73" t="str">
        <f t="shared" si="16"/>
        <v/>
      </c>
      <c r="R170" s="73" t="str">
        <f t="shared" si="17"/>
        <v/>
      </c>
      <c r="S170" s="73" t="str">
        <f t="shared" si="18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N171" s="15"/>
      <c r="O171" s="73" t="str">
        <f t="shared" si="14"/>
        <v/>
      </c>
      <c r="P171" s="73">
        <f t="shared" si="15"/>
        <v>0</v>
      </c>
      <c r="Q171" s="73" t="str">
        <f t="shared" si="16"/>
        <v/>
      </c>
      <c r="R171" s="73" t="str">
        <f t="shared" si="17"/>
        <v/>
      </c>
      <c r="S171" s="73" t="str">
        <f t="shared" si="18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N172" s="15"/>
      <c r="O172" s="73" t="str">
        <f t="shared" si="14"/>
        <v/>
      </c>
      <c r="P172" s="73">
        <f t="shared" si="15"/>
        <v>0</v>
      </c>
      <c r="Q172" s="73" t="str">
        <f t="shared" si="16"/>
        <v/>
      </c>
      <c r="R172" s="73" t="str">
        <f t="shared" si="17"/>
        <v/>
      </c>
      <c r="S172" s="73" t="str">
        <f t="shared" si="18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N173" s="15"/>
      <c r="O173" s="73" t="str">
        <f t="shared" si="14"/>
        <v/>
      </c>
      <c r="P173" s="73">
        <f t="shared" si="15"/>
        <v>0</v>
      </c>
      <c r="Q173" s="73" t="str">
        <f t="shared" si="16"/>
        <v/>
      </c>
      <c r="R173" s="73" t="str">
        <f t="shared" si="17"/>
        <v/>
      </c>
      <c r="S173" s="73" t="str">
        <f t="shared" si="18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N174" s="15"/>
      <c r="O174" s="73" t="str">
        <f t="shared" si="14"/>
        <v/>
      </c>
      <c r="P174" s="73">
        <f t="shared" si="15"/>
        <v>0</v>
      </c>
      <c r="Q174" s="73" t="str">
        <f t="shared" si="16"/>
        <v/>
      </c>
      <c r="R174" s="73" t="str">
        <f t="shared" si="17"/>
        <v/>
      </c>
      <c r="S174" s="73" t="str">
        <f t="shared" si="18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N175" s="15"/>
      <c r="O175" s="73" t="str">
        <f t="shared" si="14"/>
        <v/>
      </c>
      <c r="P175" s="73">
        <f t="shared" si="15"/>
        <v>0</v>
      </c>
      <c r="Q175" s="73" t="str">
        <f t="shared" si="16"/>
        <v/>
      </c>
      <c r="R175" s="73" t="str">
        <f t="shared" si="17"/>
        <v/>
      </c>
      <c r="S175" s="73" t="str">
        <f t="shared" si="18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N176" s="15"/>
      <c r="O176" s="73" t="str">
        <f t="shared" si="14"/>
        <v/>
      </c>
      <c r="P176" s="73">
        <f t="shared" si="15"/>
        <v>0</v>
      </c>
      <c r="Q176" s="73" t="str">
        <f t="shared" si="16"/>
        <v/>
      </c>
      <c r="R176" s="73" t="str">
        <f t="shared" si="17"/>
        <v/>
      </c>
      <c r="S176" s="73" t="str">
        <f t="shared" si="18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N177" s="15"/>
      <c r="O177" s="73" t="str">
        <f t="shared" si="14"/>
        <v/>
      </c>
      <c r="P177" s="73">
        <f t="shared" si="15"/>
        <v>0</v>
      </c>
      <c r="Q177" s="73" t="str">
        <f t="shared" si="16"/>
        <v/>
      </c>
      <c r="R177" s="73" t="str">
        <f t="shared" si="17"/>
        <v/>
      </c>
      <c r="S177" s="73" t="str">
        <f t="shared" si="18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N178" s="15"/>
      <c r="O178" s="73" t="str">
        <f t="shared" si="14"/>
        <v/>
      </c>
      <c r="P178" s="73">
        <f t="shared" si="15"/>
        <v>0</v>
      </c>
      <c r="Q178" s="73" t="str">
        <f t="shared" si="16"/>
        <v/>
      </c>
      <c r="R178" s="73" t="str">
        <f t="shared" si="17"/>
        <v/>
      </c>
      <c r="S178" s="73" t="str">
        <f t="shared" si="18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N179" s="15"/>
      <c r="O179" s="73" t="str">
        <f t="shared" si="14"/>
        <v/>
      </c>
      <c r="P179" s="73">
        <f t="shared" si="15"/>
        <v>0</v>
      </c>
      <c r="Q179" s="73" t="str">
        <f t="shared" si="16"/>
        <v/>
      </c>
      <c r="R179" s="73" t="str">
        <f t="shared" si="17"/>
        <v/>
      </c>
      <c r="S179" s="73" t="str">
        <f t="shared" si="18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N180" s="15"/>
      <c r="O180" s="73" t="str">
        <f t="shared" si="14"/>
        <v/>
      </c>
      <c r="P180" s="73">
        <f t="shared" si="15"/>
        <v>0</v>
      </c>
      <c r="Q180" s="73" t="str">
        <f t="shared" si="16"/>
        <v/>
      </c>
      <c r="R180" s="73" t="str">
        <f t="shared" si="17"/>
        <v/>
      </c>
      <c r="S180" s="73" t="str">
        <f t="shared" si="18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N181" s="15"/>
      <c r="O181" s="73" t="str">
        <f t="shared" si="14"/>
        <v/>
      </c>
      <c r="P181" s="73">
        <f t="shared" si="15"/>
        <v>0</v>
      </c>
      <c r="Q181" s="73" t="str">
        <f t="shared" si="16"/>
        <v/>
      </c>
      <c r="R181" s="73" t="str">
        <f t="shared" si="17"/>
        <v/>
      </c>
      <c r="S181" s="73" t="str">
        <f t="shared" si="18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N182" s="15"/>
      <c r="O182" s="73" t="str">
        <f t="shared" si="14"/>
        <v/>
      </c>
      <c r="P182" s="73">
        <f t="shared" si="15"/>
        <v>0</v>
      </c>
      <c r="Q182" s="73" t="str">
        <f t="shared" si="16"/>
        <v/>
      </c>
      <c r="R182" s="73" t="str">
        <f t="shared" si="17"/>
        <v/>
      </c>
      <c r="S182" s="73" t="str">
        <f t="shared" si="18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N183" s="15"/>
      <c r="O183" s="73" t="str">
        <f t="shared" si="14"/>
        <v/>
      </c>
      <c r="P183" s="73">
        <f t="shared" si="15"/>
        <v>0</v>
      </c>
      <c r="Q183" s="73" t="str">
        <f t="shared" si="16"/>
        <v/>
      </c>
      <c r="R183" s="73" t="str">
        <f t="shared" si="17"/>
        <v/>
      </c>
      <c r="S183" s="73" t="str">
        <f t="shared" si="18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N184" s="15"/>
      <c r="O184" s="73" t="str">
        <f t="shared" si="14"/>
        <v/>
      </c>
      <c r="P184" s="73">
        <f t="shared" si="15"/>
        <v>0</v>
      </c>
      <c r="Q184" s="73" t="str">
        <f t="shared" si="16"/>
        <v/>
      </c>
      <c r="R184" s="73" t="str">
        <f t="shared" si="17"/>
        <v/>
      </c>
      <c r="S184" s="73" t="str">
        <f t="shared" si="18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N185" s="15"/>
      <c r="O185" s="73" t="str">
        <f t="shared" si="14"/>
        <v/>
      </c>
      <c r="P185" s="73">
        <f t="shared" si="15"/>
        <v>0</v>
      </c>
      <c r="Q185" s="73" t="str">
        <f t="shared" si="16"/>
        <v/>
      </c>
      <c r="R185" s="73" t="str">
        <f t="shared" si="17"/>
        <v/>
      </c>
      <c r="S185" s="73" t="str">
        <f t="shared" si="18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N186" s="15"/>
      <c r="O186" s="73" t="str">
        <f t="shared" si="14"/>
        <v/>
      </c>
      <c r="P186" s="73">
        <f t="shared" si="15"/>
        <v>0</v>
      </c>
      <c r="Q186" s="73" t="str">
        <f t="shared" si="16"/>
        <v/>
      </c>
      <c r="R186" s="73" t="str">
        <f t="shared" si="17"/>
        <v/>
      </c>
      <c r="S186" s="73" t="str">
        <f t="shared" si="18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N187" s="15"/>
      <c r="O187" s="73" t="str">
        <f t="shared" si="14"/>
        <v/>
      </c>
      <c r="P187" s="73">
        <f t="shared" si="15"/>
        <v>0</v>
      </c>
      <c r="Q187" s="73" t="str">
        <f t="shared" si="16"/>
        <v/>
      </c>
      <c r="R187" s="73" t="str">
        <f t="shared" si="17"/>
        <v/>
      </c>
      <c r="S187" s="73" t="str">
        <f t="shared" si="18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N188" s="15"/>
      <c r="O188" s="73" t="str">
        <f t="shared" si="14"/>
        <v/>
      </c>
      <c r="P188" s="73">
        <f t="shared" si="15"/>
        <v>0</v>
      </c>
      <c r="Q188" s="73" t="str">
        <f t="shared" si="16"/>
        <v/>
      </c>
      <c r="R188" s="73" t="str">
        <f t="shared" si="17"/>
        <v/>
      </c>
      <c r="S188" s="73" t="str">
        <f t="shared" si="18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N189" s="15"/>
      <c r="O189" s="73" t="str">
        <f t="shared" si="14"/>
        <v/>
      </c>
      <c r="P189" s="73">
        <f t="shared" si="15"/>
        <v>0</v>
      </c>
      <c r="Q189" s="73" t="str">
        <f t="shared" si="16"/>
        <v/>
      </c>
      <c r="R189" s="73" t="str">
        <f t="shared" si="17"/>
        <v/>
      </c>
      <c r="S189" s="73" t="str">
        <f t="shared" si="18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N190" s="15"/>
      <c r="O190" s="73" t="str">
        <f t="shared" si="14"/>
        <v/>
      </c>
      <c r="P190" s="73">
        <f t="shared" si="15"/>
        <v>0</v>
      </c>
      <c r="Q190" s="73" t="str">
        <f t="shared" si="16"/>
        <v/>
      </c>
      <c r="R190" s="73" t="str">
        <f t="shared" si="17"/>
        <v/>
      </c>
      <c r="S190" s="73" t="str">
        <f t="shared" si="18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N191" s="15"/>
      <c r="O191" s="73" t="str">
        <f t="shared" si="14"/>
        <v/>
      </c>
      <c r="P191" s="73">
        <f t="shared" si="15"/>
        <v>0</v>
      </c>
      <c r="Q191" s="73" t="str">
        <f t="shared" si="16"/>
        <v/>
      </c>
      <c r="R191" s="73" t="str">
        <f t="shared" si="17"/>
        <v/>
      </c>
      <c r="S191" s="73" t="str">
        <f t="shared" si="18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N192" s="15"/>
      <c r="O192" s="73" t="str">
        <f t="shared" si="14"/>
        <v/>
      </c>
      <c r="P192" s="73">
        <f t="shared" si="15"/>
        <v>0</v>
      </c>
      <c r="Q192" s="73" t="str">
        <f t="shared" si="16"/>
        <v/>
      </c>
      <c r="R192" s="73" t="str">
        <f t="shared" si="17"/>
        <v/>
      </c>
      <c r="S192" s="73" t="str">
        <f t="shared" si="18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N193" s="15"/>
      <c r="O193" s="73" t="str">
        <f t="shared" si="14"/>
        <v/>
      </c>
      <c r="P193" s="73">
        <f t="shared" si="15"/>
        <v>0</v>
      </c>
      <c r="Q193" s="73" t="str">
        <f t="shared" si="16"/>
        <v/>
      </c>
      <c r="R193" s="73" t="str">
        <f t="shared" si="17"/>
        <v/>
      </c>
      <c r="S193" s="73" t="str">
        <f t="shared" si="18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N194" s="15"/>
      <c r="O194" s="73" t="str">
        <f t="shared" si="14"/>
        <v/>
      </c>
      <c r="P194" s="73">
        <f t="shared" si="15"/>
        <v>0</v>
      </c>
      <c r="Q194" s="73" t="str">
        <f t="shared" si="16"/>
        <v/>
      </c>
      <c r="R194" s="73" t="str">
        <f t="shared" si="17"/>
        <v/>
      </c>
      <c r="S194" s="73" t="str">
        <f t="shared" si="18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N195" s="15"/>
      <c r="O195" s="73" t="str">
        <f t="shared" si="14"/>
        <v/>
      </c>
      <c r="P195" s="73">
        <f t="shared" si="15"/>
        <v>0</v>
      </c>
      <c r="Q195" s="73" t="str">
        <f t="shared" si="16"/>
        <v/>
      </c>
      <c r="R195" s="73" t="str">
        <f t="shared" si="17"/>
        <v/>
      </c>
      <c r="S195" s="73" t="str">
        <f t="shared" si="18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N196" s="15"/>
      <c r="O196" s="73" t="str">
        <f t="shared" si="14"/>
        <v/>
      </c>
      <c r="P196" s="73">
        <f t="shared" si="15"/>
        <v>0</v>
      </c>
      <c r="Q196" s="73" t="str">
        <f t="shared" si="16"/>
        <v/>
      </c>
      <c r="R196" s="73" t="str">
        <f t="shared" si="17"/>
        <v/>
      </c>
      <c r="S196" s="73" t="str">
        <f t="shared" si="18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N197" s="15"/>
      <c r="O197" s="73" t="str">
        <f t="shared" si="14"/>
        <v/>
      </c>
      <c r="P197" s="73">
        <f t="shared" si="15"/>
        <v>0</v>
      </c>
      <c r="Q197" s="73" t="str">
        <f t="shared" si="16"/>
        <v/>
      </c>
      <c r="R197" s="73" t="str">
        <f t="shared" si="17"/>
        <v/>
      </c>
      <c r="S197" s="73" t="str">
        <f t="shared" si="18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N198" s="15"/>
      <c r="O198" s="73" t="str">
        <f t="shared" si="14"/>
        <v/>
      </c>
      <c r="P198" s="73">
        <f t="shared" si="15"/>
        <v>0</v>
      </c>
      <c r="Q198" s="73" t="str">
        <f t="shared" si="16"/>
        <v/>
      </c>
      <c r="R198" s="73" t="str">
        <f t="shared" si="17"/>
        <v/>
      </c>
      <c r="S198" s="73" t="str">
        <f t="shared" si="18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N199" s="15"/>
      <c r="O199" s="73" t="str">
        <f t="shared" si="14"/>
        <v/>
      </c>
      <c r="P199" s="73">
        <f t="shared" si="15"/>
        <v>0</v>
      </c>
      <c r="Q199" s="73" t="str">
        <f t="shared" si="16"/>
        <v/>
      </c>
      <c r="R199" s="73" t="str">
        <f t="shared" si="17"/>
        <v/>
      </c>
      <c r="S199" s="73" t="str">
        <f t="shared" si="18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N200" s="15"/>
      <c r="O200" s="73" t="str">
        <f t="shared" si="14"/>
        <v/>
      </c>
      <c r="P200" s="73">
        <f t="shared" si="15"/>
        <v>0</v>
      </c>
      <c r="Q200" s="73" t="str">
        <f t="shared" si="16"/>
        <v/>
      </c>
      <c r="R200" s="73" t="str">
        <f t="shared" si="17"/>
        <v/>
      </c>
      <c r="S200" s="73" t="str">
        <f t="shared" si="18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N201" s="15"/>
      <c r="O201" s="73" t="str">
        <f t="shared" si="14"/>
        <v/>
      </c>
      <c r="P201" s="73">
        <f t="shared" si="15"/>
        <v>0</v>
      </c>
      <c r="Q201" s="73" t="str">
        <f t="shared" si="16"/>
        <v/>
      </c>
      <c r="R201" s="73" t="str">
        <f t="shared" si="17"/>
        <v/>
      </c>
      <c r="S201" s="73" t="str">
        <f t="shared" si="18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N202" s="15"/>
      <c r="O202" s="73" t="str">
        <f t="shared" si="14"/>
        <v/>
      </c>
      <c r="P202" s="73">
        <f t="shared" si="15"/>
        <v>0</v>
      </c>
      <c r="Q202" s="73" t="str">
        <f t="shared" si="16"/>
        <v/>
      </c>
      <c r="R202" s="73" t="str">
        <f t="shared" si="17"/>
        <v/>
      </c>
      <c r="S202" s="73" t="str">
        <f t="shared" si="18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N203" s="15"/>
      <c r="O203" s="73" t="str">
        <f t="shared" si="14"/>
        <v/>
      </c>
      <c r="P203" s="73">
        <f t="shared" si="15"/>
        <v>0</v>
      </c>
      <c r="Q203" s="73" t="str">
        <f t="shared" si="16"/>
        <v/>
      </c>
      <c r="R203" s="73" t="str">
        <f t="shared" si="17"/>
        <v/>
      </c>
      <c r="S203" s="73" t="str">
        <f t="shared" si="18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N204" s="15"/>
      <c r="O204" s="73" t="str">
        <f t="shared" si="14"/>
        <v/>
      </c>
      <c r="P204" s="73">
        <f t="shared" si="15"/>
        <v>0</v>
      </c>
      <c r="Q204" s="73" t="str">
        <f t="shared" si="16"/>
        <v/>
      </c>
      <c r="R204" s="73" t="str">
        <f t="shared" si="17"/>
        <v/>
      </c>
      <c r="S204" s="73" t="str">
        <f t="shared" si="18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N205" s="15"/>
      <c r="O205" s="73" t="str">
        <f t="shared" si="14"/>
        <v/>
      </c>
      <c r="P205" s="73">
        <f t="shared" si="15"/>
        <v>0</v>
      </c>
      <c r="Q205" s="73" t="str">
        <f t="shared" si="16"/>
        <v/>
      </c>
      <c r="R205" s="73" t="str">
        <f t="shared" si="17"/>
        <v/>
      </c>
      <c r="S205" s="73" t="str">
        <f t="shared" si="18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N206" s="15"/>
      <c r="O206" s="73" t="str">
        <f t="shared" si="14"/>
        <v/>
      </c>
      <c r="P206" s="73">
        <f t="shared" si="15"/>
        <v>0</v>
      </c>
      <c r="Q206" s="73" t="str">
        <f t="shared" si="16"/>
        <v/>
      </c>
      <c r="R206" s="73" t="str">
        <f t="shared" si="17"/>
        <v/>
      </c>
      <c r="S206" s="73" t="str">
        <f t="shared" si="18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N207" s="15"/>
      <c r="O207" s="73" t="str">
        <f t="shared" ref="O207:O270" si="20">IF($H207="E",G207,"")</f>
        <v/>
      </c>
      <c r="P207" s="73">
        <f t="shared" si="15"/>
        <v>0</v>
      </c>
      <c r="Q207" s="73" t="str">
        <f t="shared" si="16"/>
        <v/>
      </c>
      <c r="R207" s="73" t="str">
        <f t="shared" si="17"/>
        <v/>
      </c>
      <c r="S207" s="73" t="str">
        <f t="shared" si="18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N208" s="15"/>
      <c r="O208" s="73" t="str">
        <f t="shared" si="20"/>
        <v/>
      </c>
      <c r="P208" s="73">
        <f t="shared" ref="P208:P271" si="21">IF($H208=0%,G208,"")</f>
        <v>0</v>
      </c>
      <c r="Q208" s="73" t="str">
        <f t="shared" ref="Q208:Q271" si="22">IF(OR($H208=2%,$H208=6%,$H208=8%),$I208/$H208,"")</f>
        <v/>
      </c>
      <c r="R208" s="73" t="str">
        <f t="shared" ref="R208:R271" si="23">IF(OR($H208=15%,$H208=16%),$I208/$H208,"")</f>
        <v/>
      </c>
      <c r="S208" s="73" t="str">
        <f t="shared" ref="S208:S271" si="24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N209" s="15"/>
      <c r="O209" s="73" t="str">
        <f t="shared" si="20"/>
        <v/>
      </c>
      <c r="P209" s="73">
        <f t="shared" si="21"/>
        <v>0</v>
      </c>
      <c r="Q209" s="73" t="str">
        <f t="shared" si="22"/>
        <v/>
      </c>
      <c r="R209" s="73" t="str">
        <f t="shared" si="23"/>
        <v/>
      </c>
      <c r="S209" s="73" t="str">
        <f t="shared" si="24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N210" s="15"/>
      <c r="O210" s="73" t="str">
        <f t="shared" si="20"/>
        <v/>
      </c>
      <c r="P210" s="73">
        <f t="shared" si="21"/>
        <v>0</v>
      </c>
      <c r="Q210" s="73" t="str">
        <f t="shared" si="22"/>
        <v/>
      </c>
      <c r="R210" s="73" t="str">
        <f t="shared" si="23"/>
        <v/>
      </c>
      <c r="S210" s="73" t="str">
        <f t="shared" si="24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N211" s="15"/>
      <c r="O211" s="73" t="str">
        <f t="shared" si="20"/>
        <v/>
      </c>
      <c r="P211" s="73">
        <f t="shared" si="21"/>
        <v>0</v>
      </c>
      <c r="Q211" s="73" t="str">
        <f t="shared" si="22"/>
        <v/>
      </c>
      <c r="R211" s="73" t="str">
        <f t="shared" si="23"/>
        <v/>
      </c>
      <c r="S211" s="73" t="str">
        <f t="shared" si="24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N212" s="15"/>
      <c r="O212" s="73" t="str">
        <f t="shared" si="20"/>
        <v/>
      </c>
      <c r="P212" s="73">
        <f t="shared" si="21"/>
        <v>0</v>
      </c>
      <c r="Q212" s="73" t="str">
        <f t="shared" si="22"/>
        <v/>
      </c>
      <c r="R212" s="73" t="str">
        <f t="shared" si="23"/>
        <v/>
      </c>
      <c r="S212" s="73" t="str">
        <f t="shared" si="24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N213" s="15"/>
      <c r="O213" s="73" t="str">
        <f t="shared" si="20"/>
        <v/>
      </c>
      <c r="P213" s="73">
        <f t="shared" si="21"/>
        <v>0</v>
      </c>
      <c r="Q213" s="73" t="str">
        <f t="shared" si="22"/>
        <v/>
      </c>
      <c r="R213" s="73" t="str">
        <f t="shared" si="23"/>
        <v/>
      </c>
      <c r="S213" s="73" t="str">
        <f t="shared" si="24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N214" s="15"/>
      <c r="O214" s="73" t="str">
        <f t="shared" si="20"/>
        <v/>
      </c>
      <c r="P214" s="73">
        <f t="shared" si="21"/>
        <v>0</v>
      </c>
      <c r="Q214" s="73" t="str">
        <f t="shared" si="22"/>
        <v/>
      </c>
      <c r="R214" s="73" t="str">
        <f t="shared" si="23"/>
        <v/>
      </c>
      <c r="S214" s="73" t="str">
        <f t="shared" si="24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N215" s="15"/>
      <c r="O215" s="73" t="str">
        <f t="shared" si="20"/>
        <v/>
      </c>
      <c r="P215" s="73">
        <f t="shared" si="21"/>
        <v>0</v>
      </c>
      <c r="Q215" s="73" t="str">
        <f t="shared" si="22"/>
        <v/>
      </c>
      <c r="R215" s="73" t="str">
        <f t="shared" si="23"/>
        <v/>
      </c>
      <c r="S215" s="73" t="str">
        <f t="shared" si="24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N216" s="15"/>
      <c r="O216" s="73" t="str">
        <f t="shared" si="20"/>
        <v/>
      </c>
      <c r="P216" s="73">
        <f t="shared" si="21"/>
        <v>0</v>
      </c>
      <c r="Q216" s="73" t="str">
        <f t="shared" si="22"/>
        <v/>
      </c>
      <c r="R216" s="73" t="str">
        <f t="shared" si="23"/>
        <v/>
      </c>
      <c r="S216" s="73" t="str">
        <f t="shared" si="24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N217" s="15"/>
      <c r="O217" s="73" t="str">
        <f t="shared" si="20"/>
        <v/>
      </c>
      <c r="P217" s="73">
        <f t="shared" si="21"/>
        <v>0</v>
      </c>
      <c r="Q217" s="73" t="str">
        <f t="shared" si="22"/>
        <v/>
      </c>
      <c r="R217" s="73" t="str">
        <f t="shared" si="23"/>
        <v/>
      </c>
      <c r="S217" s="73" t="str">
        <f t="shared" si="24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N218" s="15"/>
      <c r="O218" s="73" t="str">
        <f t="shared" si="20"/>
        <v/>
      </c>
      <c r="P218" s="73">
        <f t="shared" si="21"/>
        <v>0</v>
      </c>
      <c r="Q218" s="73" t="str">
        <f t="shared" si="22"/>
        <v/>
      </c>
      <c r="R218" s="73" t="str">
        <f t="shared" si="23"/>
        <v/>
      </c>
      <c r="S218" s="73" t="str">
        <f t="shared" si="24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N219" s="15"/>
      <c r="O219" s="73" t="str">
        <f t="shared" si="20"/>
        <v/>
      </c>
      <c r="P219" s="73">
        <f t="shared" si="21"/>
        <v>0</v>
      </c>
      <c r="Q219" s="73" t="str">
        <f t="shared" si="22"/>
        <v/>
      </c>
      <c r="R219" s="73" t="str">
        <f t="shared" si="23"/>
        <v/>
      </c>
      <c r="S219" s="73" t="str">
        <f t="shared" si="24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N220" s="15"/>
      <c r="O220" s="73" t="str">
        <f t="shared" si="20"/>
        <v/>
      </c>
      <c r="P220" s="73">
        <f t="shared" si="21"/>
        <v>0</v>
      </c>
      <c r="Q220" s="73" t="str">
        <f t="shared" si="22"/>
        <v/>
      </c>
      <c r="R220" s="73" t="str">
        <f t="shared" si="23"/>
        <v/>
      </c>
      <c r="S220" s="73" t="str">
        <f t="shared" si="24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N221" s="15"/>
      <c r="O221" s="73" t="str">
        <f t="shared" si="20"/>
        <v/>
      </c>
      <c r="P221" s="73">
        <f t="shared" si="21"/>
        <v>0</v>
      </c>
      <c r="Q221" s="73" t="str">
        <f t="shared" si="22"/>
        <v/>
      </c>
      <c r="R221" s="73" t="str">
        <f t="shared" si="23"/>
        <v/>
      </c>
      <c r="S221" s="73" t="str">
        <f t="shared" si="24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N222" s="15"/>
      <c r="O222" s="73" t="str">
        <f t="shared" si="20"/>
        <v/>
      </c>
      <c r="P222" s="73">
        <f t="shared" si="21"/>
        <v>0</v>
      </c>
      <c r="Q222" s="73" t="str">
        <f t="shared" si="22"/>
        <v/>
      </c>
      <c r="R222" s="73" t="str">
        <f t="shared" si="23"/>
        <v/>
      </c>
      <c r="S222" s="73" t="str">
        <f t="shared" si="24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N223" s="15"/>
      <c r="O223" s="73" t="str">
        <f t="shared" si="20"/>
        <v/>
      </c>
      <c r="P223" s="73">
        <f t="shared" si="21"/>
        <v>0</v>
      </c>
      <c r="Q223" s="73" t="str">
        <f t="shared" si="22"/>
        <v/>
      </c>
      <c r="R223" s="73" t="str">
        <f t="shared" si="23"/>
        <v/>
      </c>
      <c r="S223" s="73" t="str">
        <f t="shared" si="24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N224" s="15"/>
      <c r="O224" s="73" t="str">
        <f t="shared" si="20"/>
        <v/>
      </c>
      <c r="P224" s="73">
        <f t="shared" si="21"/>
        <v>0</v>
      </c>
      <c r="Q224" s="73" t="str">
        <f t="shared" si="22"/>
        <v/>
      </c>
      <c r="R224" s="73" t="str">
        <f t="shared" si="23"/>
        <v/>
      </c>
      <c r="S224" s="73" t="str">
        <f t="shared" si="24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N225" s="15"/>
      <c r="O225" s="73" t="str">
        <f t="shared" si="20"/>
        <v/>
      </c>
      <c r="P225" s="73">
        <f t="shared" si="21"/>
        <v>0</v>
      </c>
      <c r="Q225" s="73" t="str">
        <f t="shared" si="22"/>
        <v/>
      </c>
      <c r="R225" s="73" t="str">
        <f t="shared" si="23"/>
        <v/>
      </c>
      <c r="S225" s="73" t="str">
        <f t="shared" si="24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N226" s="15"/>
      <c r="O226" s="73" t="str">
        <f t="shared" si="20"/>
        <v/>
      </c>
      <c r="P226" s="73">
        <f t="shared" si="21"/>
        <v>0</v>
      </c>
      <c r="Q226" s="73" t="str">
        <f t="shared" si="22"/>
        <v/>
      </c>
      <c r="R226" s="73" t="str">
        <f t="shared" si="23"/>
        <v/>
      </c>
      <c r="S226" s="73" t="str">
        <f t="shared" si="24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N227" s="15"/>
      <c r="O227" s="73" t="str">
        <f t="shared" si="20"/>
        <v/>
      </c>
      <c r="P227" s="73">
        <f t="shared" si="21"/>
        <v>0</v>
      </c>
      <c r="Q227" s="73" t="str">
        <f t="shared" si="22"/>
        <v/>
      </c>
      <c r="R227" s="73" t="str">
        <f t="shared" si="23"/>
        <v/>
      </c>
      <c r="S227" s="73" t="str">
        <f t="shared" si="24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N228" s="15"/>
      <c r="O228" s="73" t="str">
        <f t="shared" si="20"/>
        <v/>
      </c>
      <c r="P228" s="73">
        <f t="shared" si="21"/>
        <v>0</v>
      </c>
      <c r="Q228" s="73" t="str">
        <f t="shared" si="22"/>
        <v/>
      </c>
      <c r="R228" s="73" t="str">
        <f t="shared" si="23"/>
        <v/>
      </c>
      <c r="S228" s="73" t="str">
        <f t="shared" si="24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N229" s="15"/>
      <c r="O229" s="73" t="str">
        <f t="shared" si="20"/>
        <v/>
      </c>
      <c r="P229" s="73">
        <f t="shared" si="21"/>
        <v>0</v>
      </c>
      <c r="Q229" s="73" t="str">
        <f t="shared" si="22"/>
        <v/>
      </c>
      <c r="R229" s="73" t="str">
        <f t="shared" si="23"/>
        <v/>
      </c>
      <c r="S229" s="73" t="str">
        <f t="shared" si="24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N230" s="15"/>
      <c r="O230" s="73" t="str">
        <f t="shared" si="20"/>
        <v/>
      </c>
      <c r="P230" s="73">
        <f t="shared" si="21"/>
        <v>0</v>
      </c>
      <c r="Q230" s="73" t="str">
        <f t="shared" si="22"/>
        <v/>
      </c>
      <c r="R230" s="73" t="str">
        <f t="shared" si="23"/>
        <v/>
      </c>
      <c r="S230" s="73" t="str">
        <f t="shared" si="24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N231" s="15"/>
      <c r="O231" s="73" t="str">
        <f t="shared" si="20"/>
        <v/>
      </c>
      <c r="P231" s="73">
        <f t="shared" si="21"/>
        <v>0</v>
      </c>
      <c r="Q231" s="73" t="str">
        <f t="shared" si="22"/>
        <v/>
      </c>
      <c r="R231" s="73" t="str">
        <f t="shared" si="23"/>
        <v/>
      </c>
      <c r="S231" s="73" t="str">
        <f t="shared" si="24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N232" s="15"/>
      <c r="O232" s="73" t="str">
        <f t="shared" si="20"/>
        <v/>
      </c>
      <c r="P232" s="73">
        <f t="shared" si="21"/>
        <v>0</v>
      </c>
      <c r="Q232" s="73" t="str">
        <f t="shared" si="22"/>
        <v/>
      </c>
      <c r="R232" s="73" t="str">
        <f t="shared" si="23"/>
        <v/>
      </c>
      <c r="S232" s="73" t="str">
        <f t="shared" si="24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N233" s="15"/>
      <c r="O233" s="73" t="str">
        <f t="shared" si="20"/>
        <v/>
      </c>
      <c r="P233" s="73">
        <f t="shared" si="21"/>
        <v>0</v>
      </c>
      <c r="Q233" s="73" t="str">
        <f t="shared" si="22"/>
        <v/>
      </c>
      <c r="R233" s="73" t="str">
        <f t="shared" si="23"/>
        <v/>
      </c>
      <c r="S233" s="73" t="str">
        <f t="shared" si="24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N234" s="15"/>
      <c r="O234" s="73" t="str">
        <f t="shared" si="20"/>
        <v/>
      </c>
      <c r="P234" s="73">
        <f t="shared" si="21"/>
        <v>0</v>
      </c>
      <c r="Q234" s="73" t="str">
        <f t="shared" si="22"/>
        <v/>
      </c>
      <c r="R234" s="73" t="str">
        <f t="shared" si="23"/>
        <v/>
      </c>
      <c r="S234" s="73" t="str">
        <f t="shared" si="24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N235" s="15"/>
      <c r="O235" s="73" t="str">
        <f t="shared" si="20"/>
        <v/>
      </c>
      <c r="P235" s="73">
        <f t="shared" si="21"/>
        <v>0</v>
      </c>
      <c r="Q235" s="73" t="str">
        <f t="shared" si="22"/>
        <v/>
      </c>
      <c r="R235" s="73" t="str">
        <f t="shared" si="23"/>
        <v/>
      </c>
      <c r="S235" s="73" t="str">
        <f t="shared" si="24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N236" s="15"/>
      <c r="O236" s="73" t="str">
        <f t="shared" si="20"/>
        <v/>
      </c>
      <c r="P236" s="73">
        <f t="shared" si="21"/>
        <v>0</v>
      </c>
      <c r="Q236" s="73" t="str">
        <f t="shared" si="22"/>
        <v/>
      </c>
      <c r="R236" s="73" t="str">
        <f t="shared" si="23"/>
        <v/>
      </c>
      <c r="S236" s="73" t="str">
        <f t="shared" si="24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N237" s="15"/>
      <c r="O237" s="73" t="str">
        <f t="shared" si="20"/>
        <v/>
      </c>
      <c r="P237" s="73">
        <f t="shared" si="21"/>
        <v>0</v>
      </c>
      <c r="Q237" s="73" t="str">
        <f t="shared" si="22"/>
        <v/>
      </c>
      <c r="R237" s="73" t="str">
        <f t="shared" si="23"/>
        <v/>
      </c>
      <c r="S237" s="73" t="str">
        <f t="shared" si="24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N238" s="15"/>
      <c r="O238" s="73" t="str">
        <f t="shared" si="20"/>
        <v/>
      </c>
      <c r="P238" s="73">
        <f t="shared" si="21"/>
        <v>0</v>
      </c>
      <c r="Q238" s="73" t="str">
        <f t="shared" si="22"/>
        <v/>
      </c>
      <c r="R238" s="73" t="str">
        <f t="shared" si="23"/>
        <v/>
      </c>
      <c r="S238" s="73" t="str">
        <f t="shared" si="24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N239" s="15"/>
      <c r="O239" s="73" t="str">
        <f t="shared" si="20"/>
        <v/>
      </c>
      <c r="P239" s="73">
        <f t="shared" si="21"/>
        <v>0</v>
      </c>
      <c r="Q239" s="73" t="str">
        <f t="shared" si="22"/>
        <v/>
      </c>
      <c r="R239" s="73" t="str">
        <f t="shared" si="23"/>
        <v/>
      </c>
      <c r="S239" s="73" t="str">
        <f t="shared" si="24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N240" s="15"/>
      <c r="O240" s="73" t="str">
        <f t="shared" si="20"/>
        <v/>
      </c>
      <c r="P240" s="73">
        <f t="shared" si="21"/>
        <v>0</v>
      </c>
      <c r="Q240" s="73" t="str">
        <f t="shared" si="22"/>
        <v/>
      </c>
      <c r="R240" s="73" t="str">
        <f t="shared" si="23"/>
        <v/>
      </c>
      <c r="S240" s="73" t="str">
        <f t="shared" si="24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N241" s="15"/>
      <c r="O241" s="73" t="str">
        <f t="shared" si="20"/>
        <v/>
      </c>
      <c r="P241" s="73">
        <f t="shared" si="21"/>
        <v>0</v>
      </c>
      <c r="Q241" s="73" t="str">
        <f t="shared" si="22"/>
        <v/>
      </c>
      <c r="R241" s="73" t="str">
        <f t="shared" si="23"/>
        <v/>
      </c>
      <c r="S241" s="73" t="str">
        <f t="shared" si="24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N242" s="15"/>
      <c r="O242" s="73" t="str">
        <f t="shared" si="20"/>
        <v/>
      </c>
      <c r="P242" s="73">
        <f t="shared" si="21"/>
        <v>0</v>
      </c>
      <c r="Q242" s="73" t="str">
        <f t="shared" si="22"/>
        <v/>
      </c>
      <c r="R242" s="73" t="str">
        <f t="shared" si="23"/>
        <v/>
      </c>
      <c r="S242" s="73" t="str">
        <f t="shared" si="24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N243" s="15"/>
      <c r="O243" s="73" t="str">
        <f t="shared" si="20"/>
        <v/>
      </c>
      <c r="P243" s="73">
        <f t="shared" si="21"/>
        <v>0</v>
      </c>
      <c r="Q243" s="73" t="str">
        <f t="shared" si="22"/>
        <v/>
      </c>
      <c r="R243" s="73" t="str">
        <f t="shared" si="23"/>
        <v/>
      </c>
      <c r="S243" s="73" t="str">
        <f t="shared" si="24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N244" s="15"/>
      <c r="O244" s="73" t="str">
        <f t="shared" si="20"/>
        <v/>
      </c>
      <c r="P244" s="73">
        <f t="shared" si="21"/>
        <v>0</v>
      </c>
      <c r="Q244" s="73" t="str">
        <f t="shared" si="22"/>
        <v/>
      </c>
      <c r="R244" s="73" t="str">
        <f t="shared" si="23"/>
        <v/>
      </c>
      <c r="S244" s="73" t="str">
        <f t="shared" si="24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N245" s="15"/>
      <c r="O245" s="73" t="str">
        <f t="shared" si="20"/>
        <v/>
      </c>
      <c r="P245" s="73">
        <f t="shared" si="21"/>
        <v>0</v>
      </c>
      <c r="Q245" s="73" t="str">
        <f t="shared" si="22"/>
        <v/>
      </c>
      <c r="R245" s="73" t="str">
        <f t="shared" si="23"/>
        <v/>
      </c>
      <c r="S245" s="73" t="str">
        <f t="shared" si="24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N246" s="15"/>
      <c r="O246" s="73" t="str">
        <f t="shared" si="20"/>
        <v/>
      </c>
      <c r="P246" s="73">
        <f t="shared" si="21"/>
        <v>0</v>
      </c>
      <c r="Q246" s="73" t="str">
        <f t="shared" si="22"/>
        <v/>
      </c>
      <c r="R246" s="73" t="str">
        <f t="shared" si="23"/>
        <v/>
      </c>
      <c r="S246" s="73" t="str">
        <f t="shared" si="24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N247" s="15"/>
      <c r="O247" s="73" t="str">
        <f t="shared" si="20"/>
        <v/>
      </c>
      <c r="P247" s="73">
        <f t="shared" si="21"/>
        <v>0</v>
      </c>
      <c r="Q247" s="73" t="str">
        <f t="shared" si="22"/>
        <v/>
      </c>
      <c r="R247" s="73" t="str">
        <f t="shared" si="23"/>
        <v/>
      </c>
      <c r="S247" s="73" t="str">
        <f t="shared" si="24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N248" s="15"/>
      <c r="O248" s="73" t="str">
        <f t="shared" si="20"/>
        <v/>
      </c>
      <c r="P248" s="73">
        <f t="shared" si="21"/>
        <v>0</v>
      </c>
      <c r="Q248" s="73" t="str">
        <f t="shared" si="22"/>
        <v/>
      </c>
      <c r="R248" s="73" t="str">
        <f t="shared" si="23"/>
        <v/>
      </c>
      <c r="S248" s="73" t="str">
        <f t="shared" si="24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N249" s="15"/>
      <c r="O249" s="73" t="str">
        <f t="shared" si="20"/>
        <v/>
      </c>
      <c r="P249" s="73">
        <f t="shared" si="21"/>
        <v>0</v>
      </c>
      <c r="Q249" s="73" t="str">
        <f t="shared" si="22"/>
        <v/>
      </c>
      <c r="R249" s="73" t="str">
        <f t="shared" si="23"/>
        <v/>
      </c>
      <c r="S249" s="73" t="str">
        <f t="shared" si="24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N250" s="15"/>
      <c r="O250" s="73" t="str">
        <f t="shared" si="20"/>
        <v/>
      </c>
      <c r="P250" s="73">
        <f t="shared" si="21"/>
        <v>0</v>
      </c>
      <c r="Q250" s="73" t="str">
        <f t="shared" si="22"/>
        <v/>
      </c>
      <c r="R250" s="73" t="str">
        <f t="shared" si="23"/>
        <v/>
      </c>
      <c r="S250" s="73" t="str">
        <f t="shared" si="24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N251" s="15"/>
      <c r="O251" s="73" t="str">
        <f t="shared" si="20"/>
        <v/>
      </c>
      <c r="P251" s="73">
        <f t="shared" si="21"/>
        <v>0</v>
      </c>
      <c r="Q251" s="73" t="str">
        <f t="shared" si="22"/>
        <v/>
      </c>
      <c r="R251" s="73" t="str">
        <f t="shared" si="23"/>
        <v/>
      </c>
      <c r="S251" s="73" t="str">
        <f t="shared" si="24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N252" s="15"/>
      <c r="O252" s="73" t="str">
        <f t="shared" si="20"/>
        <v/>
      </c>
      <c r="P252" s="73">
        <f t="shared" si="21"/>
        <v>0</v>
      </c>
      <c r="Q252" s="73" t="str">
        <f t="shared" si="22"/>
        <v/>
      </c>
      <c r="R252" s="73" t="str">
        <f t="shared" si="23"/>
        <v/>
      </c>
      <c r="S252" s="73" t="str">
        <f t="shared" si="24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N253" s="15"/>
      <c r="O253" s="73" t="str">
        <f t="shared" si="20"/>
        <v/>
      </c>
      <c r="P253" s="73">
        <f t="shared" si="21"/>
        <v>0</v>
      </c>
      <c r="Q253" s="73" t="str">
        <f t="shared" si="22"/>
        <v/>
      </c>
      <c r="R253" s="73" t="str">
        <f t="shared" si="23"/>
        <v/>
      </c>
      <c r="S253" s="73" t="str">
        <f t="shared" si="24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N254" s="15"/>
      <c r="O254" s="73" t="str">
        <f t="shared" si="20"/>
        <v/>
      </c>
      <c r="P254" s="73">
        <f t="shared" si="21"/>
        <v>0</v>
      </c>
      <c r="Q254" s="73" t="str">
        <f t="shared" si="22"/>
        <v/>
      </c>
      <c r="R254" s="73" t="str">
        <f t="shared" si="23"/>
        <v/>
      </c>
      <c r="S254" s="73" t="str">
        <f t="shared" si="24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N255" s="15"/>
      <c r="O255" s="73" t="str">
        <f t="shared" si="20"/>
        <v/>
      </c>
      <c r="P255" s="73">
        <f t="shared" si="21"/>
        <v>0</v>
      </c>
      <c r="Q255" s="73" t="str">
        <f t="shared" si="22"/>
        <v/>
      </c>
      <c r="R255" s="73" t="str">
        <f t="shared" si="23"/>
        <v/>
      </c>
      <c r="S255" s="73" t="str">
        <f t="shared" si="24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N256" s="15"/>
      <c r="O256" s="73" t="str">
        <f t="shared" si="20"/>
        <v/>
      </c>
      <c r="P256" s="73">
        <f t="shared" si="21"/>
        <v>0</v>
      </c>
      <c r="Q256" s="73" t="str">
        <f t="shared" si="22"/>
        <v/>
      </c>
      <c r="R256" s="73" t="str">
        <f t="shared" si="23"/>
        <v/>
      </c>
      <c r="S256" s="73" t="str">
        <f t="shared" si="24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N257" s="15"/>
      <c r="O257" s="73" t="str">
        <f t="shared" si="20"/>
        <v/>
      </c>
      <c r="P257" s="73">
        <f t="shared" si="21"/>
        <v>0</v>
      </c>
      <c r="Q257" s="73" t="str">
        <f t="shared" si="22"/>
        <v/>
      </c>
      <c r="R257" s="73" t="str">
        <f t="shared" si="23"/>
        <v/>
      </c>
      <c r="S257" s="73" t="str">
        <f t="shared" si="24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N258" s="15"/>
      <c r="O258" s="73" t="str">
        <f t="shared" si="20"/>
        <v/>
      </c>
      <c r="P258" s="73">
        <f t="shared" si="21"/>
        <v>0</v>
      </c>
      <c r="Q258" s="73" t="str">
        <f t="shared" si="22"/>
        <v/>
      </c>
      <c r="R258" s="73" t="str">
        <f t="shared" si="23"/>
        <v/>
      </c>
      <c r="S258" s="73" t="str">
        <f t="shared" si="24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N259" s="15"/>
      <c r="O259" s="73" t="str">
        <f t="shared" si="20"/>
        <v/>
      </c>
      <c r="P259" s="73">
        <f t="shared" si="21"/>
        <v>0</v>
      </c>
      <c r="Q259" s="73" t="str">
        <f t="shared" si="22"/>
        <v/>
      </c>
      <c r="R259" s="73" t="str">
        <f t="shared" si="23"/>
        <v/>
      </c>
      <c r="S259" s="73" t="str">
        <f t="shared" si="24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N260" s="15"/>
      <c r="O260" s="73" t="str">
        <f t="shared" si="20"/>
        <v/>
      </c>
      <c r="P260" s="73">
        <f t="shared" si="21"/>
        <v>0</v>
      </c>
      <c r="Q260" s="73" t="str">
        <f t="shared" si="22"/>
        <v/>
      </c>
      <c r="R260" s="73" t="str">
        <f t="shared" si="23"/>
        <v/>
      </c>
      <c r="S260" s="73" t="str">
        <f t="shared" si="24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N261" s="15"/>
      <c r="O261" s="73" t="str">
        <f t="shared" si="20"/>
        <v/>
      </c>
      <c r="P261" s="73">
        <f t="shared" si="21"/>
        <v>0</v>
      </c>
      <c r="Q261" s="73" t="str">
        <f t="shared" si="22"/>
        <v/>
      </c>
      <c r="R261" s="73" t="str">
        <f t="shared" si="23"/>
        <v/>
      </c>
      <c r="S261" s="73" t="str">
        <f t="shared" si="24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N262" s="15"/>
      <c r="O262" s="73" t="str">
        <f t="shared" si="20"/>
        <v/>
      </c>
      <c r="P262" s="73">
        <f t="shared" si="21"/>
        <v>0</v>
      </c>
      <c r="Q262" s="73" t="str">
        <f t="shared" si="22"/>
        <v/>
      </c>
      <c r="R262" s="73" t="str">
        <f t="shared" si="23"/>
        <v/>
      </c>
      <c r="S262" s="73" t="str">
        <f t="shared" si="24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N263" s="15"/>
      <c r="O263" s="73" t="str">
        <f t="shared" si="20"/>
        <v/>
      </c>
      <c r="P263" s="73">
        <f t="shared" si="21"/>
        <v>0</v>
      </c>
      <c r="Q263" s="73" t="str">
        <f t="shared" si="22"/>
        <v/>
      </c>
      <c r="R263" s="73" t="str">
        <f t="shared" si="23"/>
        <v/>
      </c>
      <c r="S263" s="73" t="str">
        <f t="shared" si="24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N264" s="15"/>
      <c r="O264" s="73" t="str">
        <f t="shared" si="20"/>
        <v/>
      </c>
      <c r="P264" s="73">
        <f t="shared" si="21"/>
        <v>0</v>
      </c>
      <c r="Q264" s="73" t="str">
        <f t="shared" si="22"/>
        <v/>
      </c>
      <c r="R264" s="73" t="str">
        <f t="shared" si="23"/>
        <v/>
      </c>
      <c r="S264" s="73" t="str">
        <f t="shared" si="24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N265" s="15"/>
      <c r="O265" s="73" t="str">
        <f t="shared" si="20"/>
        <v/>
      </c>
      <c r="P265" s="73">
        <f t="shared" si="21"/>
        <v>0</v>
      </c>
      <c r="Q265" s="73" t="str">
        <f t="shared" si="22"/>
        <v/>
      </c>
      <c r="R265" s="73" t="str">
        <f t="shared" si="23"/>
        <v/>
      </c>
      <c r="S265" s="73" t="str">
        <f t="shared" si="24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N266" s="15"/>
      <c r="O266" s="73" t="str">
        <f t="shared" si="20"/>
        <v/>
      </c>
      <c r="P266" s="73">
        <f t="shared" si="21"/>
        <v>0</v>
      </c>
      <c r="Q266" s="73" t="str">
        <f t="shared" si="22"/>
        <v/>
      </c>
      <c r="R266" s="73" t="str">
        <f t="shared" si="23"/>
        <v/>
      </c>
      <c r="S266" s="73" t="str">
        <f t="shared" si="24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N267" s="15"/>
      <c r="O267" s="73" t="str">
        <f t="shared" si="20"/>
        <v/>
      </c>
      <c r="P267" s="73">
        <f t="shared" si="21"/>
        <v>0</v>
      </c>
      <c r="Q267" s="73" t="str">
        <f t="shared" si="22"/>
        <v/>
      </c>
      <c r="R267" s="73" t="str">
        <f t="shared" si="23"/>
        <v/>
      </c>
      <c r="S267" s="73" t="str">
        <f t="shared" si="24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N268" s="15"/>
      <c r="O268" s="73" t="str">
        <f t="shared" si="20"/>
        <v/>
      </c>
      <c r="P268" s="73">
        <f t="shared" si="21"/>
        <v>0</v>
      </c>
      <c r="Q268" s="73" t="str">
        <f t="shared" si="22"/>
        <v/>
      </c>
      <c r="R268" s="73" t="str">
        <f t="shared" si="23"/>
        <v/>
      </c>
      <c r="S268" s="73" t="str">
        <f t="shared" si="24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N269" s="15"/>
      <c r="O269" s="73" t="str">
        <f t="shared" si="20"/>
        <v/>
      </c>
      <c r="P269" s="73">
        <f t="shared" si="21"/>
        <v>0</v>
      </c>
      <c r="Q269" s="73" t="str">
        <f t="shared" si="22"/>
        <v/>
      </c>
      <c r="R269" s="73" t="str">
        <f t="shared" si="23"/>
        <v/>
      </c>
      <c r="S269" s="73" t="str">
        <f t="shared" si="24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N270" s="15"/>
      <c r="O270" s="73" t="str">
        <f t="shared" si="20"/>
        <v/>
      </c>
      <c r="P270" s="73">
        <f t="shared" si="21"/>
        <v>0</v>
      </c>
      <c r="Q270" s="73" t="str">
        <f t="shared" si="22"/>
        <v/>
      </c>
      <c r="R270" s="73" t="str">
        <f t="shared" si="23"/>
        <v/>
      </c>
      <c r="S270" s="73" t="str">
        <f t="shared" si="24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N271" s="15"/>
      <c r="O271" s="73" t="str">
        <f t="shared" ref="O271:O334" si="26">IF($H271="E",G271,"")</f>
        <v/>
      </c>
      <c r="P271" s="73">
        <f t="shared" si="21"/>
        <v>0</v>
      </c>
      <c r="Q271" s="73" t="str">
        <f t="shared" si="22"/>
        <v/>
      </c>
      <c r="R271" s="73" t="str">
        <f t="shared" si="23"/>
        <v/>
      </c>
      <c r="S271" s="73" t="str">
        <f t="shared" si="24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N272" s="15"/>
      <c r="O272" s="73" t="str">
        <f t="shared" si="26"/>
        <v/>
      </c>
      <c r="P272" s="73">
        <f t="shared" ref="P272:P335" si="27">IF($H272=0%,G272,"")</f>
        <v>0</v>
      </c>
      <c r="Q272" s="73" t="str">
        <f t="shared" ref="Q272:Q335" si="28">IF(OR($H272=2%,$H272=6%,$H272=8%),$I272/$H272,"")</f>
        <v/>
      </c>
      <c r="R272" s="73" t="str">
        <f t="shared" ref="R272:R335" si="29">IF(OR($H272=15%,$H272=16%),$I272/$H272,"")</f>
        <v/>
      </c>
      <c r="S272" s="73" t="str">
        <f t="shared" ref="S272:S335" si="30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N273" s="15"/>
      <c r="O273" s="73" t="str">
        <f t="shared" si="26"/>
        <v/>
      </c>
      <c r="P273" s="73">
        <f t="shared" si="27"/>
        <v>0</v>
      </c>
      <c r="Q273" s="73" t="str">
        <f t="shared" si="28"/>
        <v/>
      </c>
      <c r="R273" s="73" t="str">
        <f t="shared" si="29"/>
        <v/>
      </c>
      <c r="S273" s="73" t="str">
        <f t="shared" si="30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N274" s="15"/>
      <c r="O274" s="73" t="str">
        <f t="shared" si="26"/>
        <v/>
      </c>
      <c r="P274" s="73">
        <f t="shared" si="27"/>
        <v>0</v>
      </c>
      <c r="Q274" s="73" t="str">
        <f t="shared" si="28"/>
        <v/>
      </c>
      <c r="R274" s="73" t="str">
        <f t="shared" si="29"/>
        <v/>
      </c>
      <c r="S274" s="73" t="str">
        <f t="shared" si="30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N275" s="15"/>
      <c r="O275" s="73" t="str">
        <f t="shared" si="26"/>
        <v/>
      </c>
      <c r="P275" s="73">
        <f t="shared" si="27"/>
        <v>0</v>
      </c>
      <c r="Q275" s="73" t="str">
        <f t="shared" si="28"/>
        <v/>
      </c>
      <c r="R275" s="73" t="str">
        <f t="shared" si="29"/>
        <v/>
      </c>
      <c r="S275" s="73" t="str">
        <f t="shared" si="30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N276" s="15"/>
      <c r="O276" s="73" t="str">
        <f t="shared" si="26"/>
        <v/>
      </c>
      <c r="P276" s="73">
        <f t="shared" si="27"/>
        <v>0</v>
      </c>
      <c r="Q276" s="73" t="str">
        <f t="shared" si="28"/>
        <v/>
      </c>
      <c r="R276" s="73" t="str">
        <f t="shared" si="29"/>
        <v/>
      </c>
      <c r="S276" s="73" t="str">
        <f t="shared" si="30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N277" s="15"/>
      <c r="O277" s="73" t="str">
        <f t="shared" si="26"/>
        <v/>
      </c>
      <c r="P277" s="73">
        <f t="shared" si="27"/>
        <v>0</v>
      </c>
      <c r="Q277" s="73" t="str">
        <f t="shared" si="28"/>
        <v/>
      </c>
      <c r="R277" s="73" t="str">
        <f t="shared" si="29"/>
        <v/>
      </c>
      <c r="S277" s="73" t="str">
        <f t="shared" si="30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N278" s="15"/>
      <c r="O278" s="73" t="str">
        <f t="shared" si="26"/>
        <v/>
      </c>
      <c r="P278" s="73">
        <f t="shared" si="27"/>
        <v>0</v>
      </c>
      <c r="Q278" s="73" t="str">
        <f t="shared" si="28"/>
        <v/>
      </c>
      <c r="R278" s="73" t="str">
        <f t="shared" si="29"/>
        <v/>
      </c>
      <c r="S278" s="73" t="str">
        <f t="shared" si="30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N279" s="15"/>
      <c r="O279" s="73" t="str">
        <f t="shared" si="26"/>
        <v/>
      </c>
      <c r="P279" s="73">
        <f t="shared" si="27"/>
        <v>0</v>
      </c>
      <c r="Q279" s="73" t="str">
        <f t="shared" si="28"/>
        <v/>
      </c>
      <c r="R279" s="73" t="str">
        <f t="shared" si="29"/>
        <v/>
      </c>
      <c r="S279" s="73" t="str">
        <f t="shared" si="30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N280" s="15"/>
      <c r="O280" s="73" t="str">
        <f t="shared" si="26"/>
        <v/>
      </c>
      <c r="P280" s="73">
        <f t="shared" si="27"/>
        <v>0</v>
      </c>
      <c r="Q280" s="73" t="str">
        <f t="shared" si="28"/>
        <v/>
      </c>
      <c r="R280" s="73" t="str">
        <f t="shared" si="29"/>
        <v/>
      </c>
      <c r="S280" s="73" t="str">
        <f t="shared" si="30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N281" s="15"/>
      <c r="O281" s="73" t="str">
        <f t="shared" si="26"/>
        <v/>
      </c>
      <c r="P281" s="73">
        <f t="shared" si="27"/>
        <v>0</v>
      </c>
      <c r="Q281" s="73" t="str">
        <f t="shared" si="28"/>
        <v/>
      </c>
      <c r="R281" s="73" t="str">
        <f t="shared" si="29"/>
        <v/>
      </c>
      <c r="S281" s="73" t="str">
        <f t="shared" si="30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N282" s="15"/>
      <c r="O282" s="73" t="str">
        <f t="shared" si="26"/>
        <v/>
      </c>
      <c r="P282" s="73">
        <f t="shared" si="27"/>
        <v>0</v>
      </c>
      <c r="Q282" s="73" t="str">
        <f t="shared" si="28"/>
        <v/>
      </c>
      <c r="R282" s="73" t="str">
        <f t="shared" si="29"/>
        <v/>
      </c>
      <c r="S282" s="73" t="str">
        <f t="shared" si="30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N283" s="15"/>
      <c r="O283" s="73" t="str">
        <f t="shared" si="26"/>
        <v/>
      </c>
      <c r="P283" s="73">
        <f t="shared" si="27"/>
        <v>0</v>
      </c>
      <c r="Q283" s="73" t="str">
        <f t="shared" si="28"/>
        <v/>
      </c>
      <c r="R283" s="73" t="str">
        <f t="shared" si="29"/>
        <v/>
      </c>
      <c r="S283" s="73" t="str">
        <f t="shared" si="30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N284" s="15"/>
      <c r="O284" s="73" t="str">
        <f t="shared" si="26"/>
        <v/>
      </c>
      <c r="P284" s="73">
        <f t="shared" si="27"/>
        <v>0</v>
      </c>
      <c r="Q284" s="73" t="str">
        <f t="shared" si="28"/>
        <v/>
      </c>
      <c r="R284" s="73" t="str">
        <f t="shared" si="29"/>
        <v/>
      </c>
      <c r="S284" s="73" t="str">
        <f t="shared" si="30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N285" s="15"/>
      <c r="O285" s="73" t="str">
        <f t="shared" si="26"/>
        <v/>
      </c>
      <c r="P285" s="73">
        <f t="shared" si="27"/>
        <v>0</v>
      </c>
      <c r="Q285" s="73" t="str">
        <f t="shared" si="28"/>
        <v/>
      </c>
      <c r="R285" s="73" t="str">
        <f t="shared" si="29"/>
        <v/>
      </c>
      <c r="S285" s="73" t="str">
        <f t="shared" si="30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N286" s="15"/>
      <c r="O286" s="73" t="str">
        <f t="shared" si="26"/>
        <v/>
      </c>
      <c r="P286" s="73">
        <f t="shared" si="27"/>
        <v>0</v>
      </c>
      <c r="Q286" s="73" t="str">
        <f t="shared" si="28"/>
        <v/>
      </c>
      <c r="R286" s="73" t="str">
        <f t="shared" si="29"/>
        <v/>
      </c>
      <c r="S286" s="73" t="str">
        <f t="shared" si="30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N287" s="15"/>
      <c r="O287" s="73" t="str">
        <f t="shared" si="26"/>
        <v/>
      </c>
      <c r="P287" s="73">
        <f t="shared" si="27"/>
        <v>0</v>
      </c>
      <c r="Q287" s="73" t="str">
        <f t="shared" si="28"/>
        <v/>
      </c>
      <c r="R287" s="73" t="str">
        <f t="shared" si="29"/>
        <v/>
      </c>
      <c r="S287" s="73" t="str">
        <f t="shared" si="30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N288" s="15"/>
      <c r="O288" s="73" t="str">
        <f t="shared" si="26"/>
        <v/>
      </c>
      <c r="P288" s="73">
        <f t="shared" si="27"/>
        <v>0</v>
      </c>
      <c r="Q288" s="73" t="str">
        <f t="shared" si="28"/>
        <v/>
      </c>
      <c r="R288" s="73" t="str">
        <f t="shared" si="29"/>
        <v/>
      </c>
      <c r="S288" s="73" t="str">
        <f t="shared" si="30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N289" s="15"/>
      <c r="O289" s="73" t="str">
        <f t="shared" si="26"/>
        <v/>
      </c>
      <c r="P289" s="73">
        <f t="shared" si="27"/>
        <v>0</v>
      </c>
      <c r="Q289" s="73" t="str">
        <f t="shared" si="28"/>
        <v/>
      </c>
      <c r="R289" s="73" t="str">
        <f t="shared" si="29"/>
        <v/>
      </c>
      <c r="S289" s="73" t="str">
        <f t="shared" si="30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N290" s="15"/>
      <c r="O290" s="73" t="str">
        <f t="shared" si="26"/>
        <v/>
      </c>
      <c r="P290" s="73">
        <f t="shared" si="27"/>
        <v>0</v>
      </c>
      <c r="Q290" s="73" t="str">
        <f t="shared" si="28"/>
        <v/>
      </c>
      <c r="R290" s="73" t="str">
        <f t="shared" si="29"/>
        <v/>
      </c>
      <c r="S290" s="73" t="str">
        <f t="shared" si="30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N291" s="15"/>
      <c r="O291" s="73" t="str">
        <f t="shared" si="26"/>
        <v/>
      </c>
      <c r="P291" s="73">
        <f t="shared" si="27"/>
        <v>0</v>
      </c>
      <c r="Q291" s="73" t="str">
        <f t="shared" si="28"/>
        <v/>
      </c>
      <c r="R291" s="73" t="str">
        <f t="shared" si="29"/>
        <v/>
      </c>
      <c r="S291" s="73" t="str">
        <f t="shared" si="30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N292" s="15"/>
      <c r="O292" s="73" t="str">
        <f t="shared" si="26"/>
        <v/>
      </c>
      <c r="P292" s="73">
        <f t="shared" si="27"/>
        <v>0</v>
      </c>
      <c r="Q292" s="73" t="str">
        <f t="shared" si="28"/>
        <v/>
      </c>
      <c r="R292" s="73" t="str">
        <f t="shared" si="29"/>
        <v/>
      </c>
      <c r="S292" s="73" t="str">
        <f t="shared" si="30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N293" s="15"/>
      <c r="O293" s="73" t="str">
        <f t="shared" si="26"/>
        <v/>
      </c>
      <c r="P293" s="73">
        <f t="shared" si="27"/>
        <v>0</v>
      </c>
      <c r="Q293" s="73" t="str">
        <f t="shared" si="28"/>
        <v/>
      </c>
      <c r="R293" s="73" t="str">
        <f t="shared" si="29"/>
        <v/>
      </c>
      <c r="S293" s="73" t="str">
        <f t="shared" si="30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N294" s="15"/>
      <c r="O294" s="73" t="str">
        <f t="shared" si="26"/>
        <v/>
      </c>
      <c r="P294" s="73">
        <f t="shared" si="27"/>
        <v>0</v>
      </c>
      <c r="Q294" s="73" t="str">
        <f t="shared" si="28"/>
        <v/>
      </c>
      <c r="R294" s="73" t="str">
        <f t="shared" si="29"/>
        <v/>
      </c>
      <c r="S294" s="73" t="str">
        <f t="shared" si="30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N295" s="15"/>
      <c r="O295" s="73" t="str">
        <f t="shared" si="26"/>
        <v/>
      </c>
      <c r="P295" s="73">
        <f t="shared" si="27"/>
        <v>0</v>
      </c>
      <c r="Q295" s="73" t="str">
        <f t="shared" si="28"/>
        <v/>
      </c>
      <c r="R295" s="73" t="str">
        <f t="shared" si="29"/>
        <v/>
      </c>
      <c r="S295" s="73" t="str">
        <f t="shared" si="30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N296" s="15"/>
      <c r="O296" s="73" t="str">
        <f t="shared" si="26"/>
        <v/>
      </c>
      <c r="P296" s="73">
        <f t="shared" si="27"/>
        <v>0</v>
      </c>
      <c r="Q296" s="73" t="str">
        <f t="shared" si="28"/>
        <v/>
      </c>
      <c r="R296" s="73" t="str">
        <f t="shared" si="29"/>
        <v/>
      </c>
      <c r="S296" s="73" t="str">
        <f t="shared" si="30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N297" s="15"/>
      <c r="O297" s="73" t="str">
        <f t="shared" si="26"/>
        <v/>
      </c>
      <c r="P297" s="73">
        <f t="shared" si="27"/>
        <v>0</v>
      </c>
      <c r="Q297" s="73" t="str">
        <f t="shared" si="28"/>
        <v/>
      </c>
      <c r="R297" s="73" t="str">
        <f t="shared" si="29"/>
        <v/>
      </c>
      <c r="S297" s="73" t="str">
        <f t="shared" si="30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N298" s="15"/>
      <c r="O298" s="73" t="str">
        <f t="shared" si="26"/>
        <v/>
      </c>
      <c r="P298" s="73">
        <f t="shared" si="27"/>
        <v>0</v>
      </c>
      <c r="Q298" s="73" t="str">
        <f t="shared" si="28"/>
        <v/>
      </c>
      <c r="R298" s="73" t="str">
        <f t="shared" si="29"/>
        <v/>
      </c>
      <c r="S298" s="73" t="str">
        <f t="shared" si="30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N299" s="15"/>
      <c r="O299" s="73" t="str">
        <f t="shared" si="26"/>
        <v/>
      </c>
      <c r="P299" s="73">
        <f t="shared" si="27"/>
        <v>0</v>
      </c>
      <c r="Q299" s="73" t="str">
        <f t="shared" si="28"/>
        <v/>
      </c>
      <c r="R299" s="73" t="str">
        <f t="shared" si="29"/>
        <v/>
      </c>
      <c r="S299" s="73" t="str">
        <f t="shared" si="30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N300" s="15"/>
      <c r="O300" s="73" t="str">
        <f t="shared" si="26"/>
        <v/>
      </c>
      <c r="P300" s="73">
        <f t="shared" si="27"/>
        <v>0</v>
      </c>
      <c r="Q300" s="73" t="str">
        <f t="shared" si="28"/>
        <v/>
      </c>
      <c r="R300" s="73" t="str">
        <f t="shared" si="29"/>
        <v/>
      </c>
      <c r="S300" s="73" t="str">
        <f t="shared" si="30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N301" s="15"/>
      <c r="O301" s="73" t="str">
        <f t="shared" si="26"/>
        <v/>
      </c>
      <c r="P301" s="73">
        <f t="shared" si="27"/>
        <v>0</v>
      </c>
      <c r="Q301" s="73" t="str">
        <f t="shared" si="28"/>
        <v/>
      </c>
      <c r="R301" s="73" t="str">
        <f t="shared" si="29"/>
        <v/>
      </c>
      <c r="S301" s="73" t="str">
        <f t="shared" si="30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N302" s="15"/>
      <c r="O302" s="73" t="str">
        <f t="shared" si="26"/>
        <v/>
      </c>
      <c r="P302" s="73">
        <f t="shared" si="27"/>
        <v>0</v>
      </c>
      <c r="Q302" s="73" t="str">
        <f t="shared" si="28"/>
        <v/>
      </c>
      <c r="R302" s="73" t="str">
        <f t="shared" si="29"/>
        <v/>
      </c>
      <c r="S302" s="73" t="str">
        <f t="shared" si="30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N303" s="15"/>
      <c r="O303" s="73" t="str">
        <f t="shared" si="26"/>
        <v/>
      </c>
      <c r="P303" s="73">
        <f t="shared" si="27"/>
        <v>0</v>
      </c>
      <c r="Q303" s="73" t="str">
        <f t="shared" si="28"/>
        <v/>
      </c>
      <c r="R303" s="73" t="str">
        <f t="shared" si="29"/>
        <v/>
      </c>
      <c r="S303" s="73" t="str">
        <f t="shared" si="30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N304" s="15"/>
      <c r="O304" s="73" t="str">
        <f t="shared" si="26"/>
        <v/>
      </c>
      <c r="P304" s="73">
        <f t="shared" si="27"/>
        <v>0</v>
      </c>
      <c r="Q304" s="73" t="str">
        <f t="shared" si="28"/>
        <v/>
      </c>
      <c r="R304" s="73" t="str">
        <f t="shared" si="29"/>
        <v/>
      </c>
      <c r="S304" s="73" t="str">
        <f t="shared" si="30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N305" s="15"/>
      <c r="O305" s="73" t="str">
        <f t="shared" si="26"/>
        <v/>
      </c>
      <c r="P305" s="73">
        <f t="shared" si="27"/>
        <v>0</v>
      </c>
      <c r="Q305" s="73" t="str">
        <f t="shared" si="28"/>
        <v/>
      </c>
      <c r="R305" s="73" t="str">
        <f t="shared" si="29"/>
        <v/>
      </c>
      <c r="S305" s="73" t="str">
        <f t="shared" si="30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N306" s="15"/>
      <c r="O306" s="73" t="str">
        <f t="shared" si="26"/>
        <v/>
      </c>
      <c r="P306" s="73">
        <f t="shared" si="27"/>
        <v>0</v>
      </c>
      <c r="Q306" s="73" t="str">
        <f t="shared" si="28"/>
        <v/>
      </c>
      <c r="R306" s="73" t="str">
        <f t="shared" si="29"/>
        <v/>
      </c>
      <c r="S306" s="73" t="str">
        <f t="shared" si="30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N307" s="15"/>
      <c r="O307" s="73" t="str">
        <f t="shared" si="26"/>
        <v/>
      </c>
      <c r="P307" s="73">
        <f t="shared" si="27"/>
        <v>0</v>
      </c>
      <c r="Q307" s="73" t="str">
        <f t="shared" si="28"/>
        <v/>
      </c>
      <c r="R307" s="73" t="str">
        <f t="shared" si="29"/>
        <v/>
      </c>
      <c r="S307" s="73" t="str">
        <f t="shared" si="30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N308" s="15"/>
      <c r="O308" s="73" t="str">
        <f t="shared" si="26"/>
        <v/>
      </c>
      <c r="P308" s="73">
        <f t="shared" si="27"/>
        <v>0</v>
      </c>
      <c r="Q308" s="73" t="str">
        <f t="shared" si="28"/>
        <v/>
      </c>
      <c r="R308" s="73" t="str">
        <f t="shared" si="29"/>
        <v/>
      </c>
      <c r="S308" s="73" t="str">
        <f t="shared" si="30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N309" s="15"/>
      <c r="O309" s="73" t="str">
        <f t="shared" si="26"/>
        <v/>
      </c>
      <c r="P309" s="73">
        <f t="shared" si="27"/>
        <v>0</v>
      </c>
      <c r="Q309" s="73" t="str">
        <f t="shared" si="28"/>
        <v/>
      </c>
      <c r="R309" s="73" t="str">
        <f t="shared" si="29"/>
        <v/>
      </c>
      <c r="S309" s="73" t="str">
        <f t="shared" si="30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N310" s="15"/>
      <c r="O310" s="73" t="str">
        <f t="shared" si="26"/>
        <v/>
      </c>
      <c r="P310" s="73">
        <f t="shared" si="27"/>
        <v>0</v>
      </c>
      <c r="Q310" s="73" t="str">
        <f t="shared" si="28"/>
        <v/>
      </c>
      <c r="R310" s="73" t="str">
        <f t="shared" si="29"/>
        <v/>
      </c>
      <c r="S310" s="73" t="str">
        <f t="shared" si="30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N311" s="15"/>
      <c r="O311" s="73" t="str">
        <f t="shared" si="26"/>
        <v/>
      </c>
      <c r="P311" s="73">
        <f t="shared" si="27"/>
        <v>0</v>
      </c>
      <c r="Q311" s="73" t="str">
        <f t="shared" si="28"/>
        <v/>
      </c>
      <c r="R311" s="73" t="str">
        <f t="shared" si="29"/>
        <v/>
      </c>
      <c r="S311" s="73" t="str">
        <f t="shared" si="30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N312" s="15"/>
      <c r="O312" s="73" t="str">
        <f t="shared" si="26"/>
        <v/>
      </c>
      <c r="P312" s="73">
        <f t="shared" si="27"/>
        <v>0</v>
      </c>
      <c r="Q312" s="73" t="str">
        <f t="shared" si="28"/>
        <v/>
      </c>
      <c r="R312" s="73" t="str">
        <f t="shared" si="29"/>
        <v/>
      </c>
      <c r="S312" s="73" t="str">
        <f t="shared" si="30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N313" s="15"/>
      <c r="O313" s="73" t="str">
        <f t="shared" si="26"/>
        <v/>
      </c>
      <c r="P313" s="73">
        <f t="shared" si="27"/>
        <v>0</v>
      </c>
      <c r="Q313" s="73" t="str">
        <f t="shared" si="28"/>
        <v/>
      </c>
      <c r="R313" s="73" t="str">
        <f t="shared" si="29"/>
        <v/>
      </c>
      <c r="S313" s="73" t="str">
        <f t="shared" si="30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N314" s="15"/>
      <c r="O314" s="73" t="str">
        <f t="shared" si="26"/>
        <v/>
      </c>
      <c r="P314" s="73">
        <f t="shared" si="27"/>
        <v>0</v>
      </c>
      <c r="Q314" s="73" t="str">
        <f t="shared" si="28"/>
        <v/>
      </c>
      <c r="R314" s="73" t="str">
        <f t="shared" si="29"/>
        <v/>
      </c>
      <c r="S314" s="73" t="str">
        <f t="shared" si="30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N315" s="15"/>
      <c r="O315" s="73" t="str">
        <f t="shared" si="26"/>
        <v/>
      </c>
      <c r="P315" s="73">
        <f t="shared" si="27"/>
        <v>0</v>
      </c>
      <c r="Q315" s="73" t="str">
        <f t="shared" si="28"/>
        <v/>
      </c>
      <c r="R315" s="73" t="str">
        <f t="shared" si="29"/>
        <v/>
      </c>
      <c r="S315" s="73" t="str">
        <f t="shared" si="30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N316" s="15"/>
      <c r="O316" s="73" t="str">
        <f t="shared" si="26"/>
        <v/>
      </c>
      <c r="P316" s="73">
        <f t="shared" si="27"/>
        <v>0</v>
      </c>
      <c r="Q316" s="73" t="str">
        <f t="shared" si="28"/>
        <v/>
      </c>
      <c r="R316" s="73" t="str">
        <f t="shared" si="29"/>
        <v/>
      </c>
      <c r="S316" s="73" t="str">
        <f t="shared" si="30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N317" s="15"/>
      <c r="O317" s="73" t="str">
        <f t="shared" si="26"/>
        <v/>
      </c>
      <c r="P317" s="73">
        <f t="shared" si="27"/>
        <v>0</v>
      </c>
      <c r="Q317" s="73" t="str">
        <f t="shared" si="28"/>
        <v/>
      </c>
      <c r="R317" s="73" t="str">
        <f t="shared" si="29"/>
        <v/>
      </c>
      <c r="S317" s="73" t="str">
        <f t="shared" si="30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N318" s="15"/>
      <c r="O318" s="73" t="str">
        <f t="shared" si="26"/>
        <v/>
      </c>
      <c r="P318" s="73">
        <f t="shared" si="27"/>
        <v>0</v>
      </c>
      <c r="Q318" s="73" t="str">
        <f t="shared" si="28"/>
        <v/>
      </c>
      <c r="R318" s="73" t="str">
        <f t="shared" si="29"/>
        <v/>
      </c>
      <c r="S318" s="73" t="str">
        <f t="shared" si="30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N319" s="15"/>
      <c r="O319" s="73" t="str">
        <f t="shared" si="26"/>
        <v/>
      </c>
      <c r="P319" s="73">
        <f t="shared" si="27"/>
        <v>0</v>
      </c>
      <c r="Q319" s="73" t="str">
        <f t="shared" si="28"/>
        <v/>
      </c>
      <c r="R319" s="73" t="str">
        <f t="shared" si="29"/>
        <v/>
      </c>
      <c r="S319" s="73" t="str">
        <f t="shared" si="30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N320" s="15"/>
      <c r="O320" s="73" t="str">
        <f t="shared" si="26"/>
        <v/>
      </c>
      <c r="P320" s="73">
        <f t="shared" si="27"/>
        <v>0</v>
      </c>
      <c r="Q320" s="73" t="str">
        <f t="shared" si="28"/>
        <v/>
      </c>
      <c r="R320" s="73" t="str">
        <f t="shared" si="29"/>
        <v/>
      </c>
      <c r="S320" s="73" t="str">
        <f t="shared" si="30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N321" s="15"/>
      <c r="O321" s="73" t="str">
        <f t="shared" si="26"/>
        <v/>
      </c>
      <c r="P321" s="73">
        <f t="shared" si="27"/>
        <v>0</v>
      </c>
      <c r="Q321" s="73" t="str">
        <f t="shared" si="28"/>
        <v/>
      </c>
      <c r="R321" s="73" t="str">
        <f t="shared" si="29"/>
        <v/>
      </c>
      <c r="S321" s="73" t="str">
        <f t="shared" si="30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N322" s="15"/>
      <c r="O322" s="73" t="str">
        <f t="shared" si="26"/>
        <v/>
      </c>
      <c r="P322" s="73">
        <f t="shared" si="27"/>
        <v>0</v>
      </c>
      <c r="Q322" s="73" t="str">
        <f t="shared" si="28"/>
        <v/>
      </c>
      <c r="R322" s="73" t="str">
        <f t="shared" si="29"/>
        <v/>
      </c>
      <c r="S322" s="73" t="str">
        <f t="shared" si="30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N323" s="15"/>
      <c r="O323" s="73" t="str">
        <f t="shared" si="26"/>
        <v/>
      </c>
      <c r="P323" s="73">
        <f t="shared" si="27"/>
        <v>0</v>
      </c>
      <c r="Q323" s="73" t="str">
        <f t="shared" si="28"/>
        <v/>
      </c>
      <c r="R323" s="73" t="str">
        <f t="shared" si="29"/>
        <v/>
      </c>
      <c r="S323" s="73" t="str">
        <f t="shared" si="30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N324" s="15"/>
      <c r="O324" s="73" t="str">
        <f t="shared" si="26"/>
        <v/>
      </c>
      <c r="P324" s="73">
        <f t="shared" si="27"/>
        <v>0</v>
      </c>
      <c r="Q324" s="73" t="str">
        <f t="shared" si="28"/>
        <v/>
      </c>
      <c r="R324" s="73" t="str">
        <f t="shared" si="29"/>
        <v/>
      </c>
      <c r="S324" s="73" t="str">
        <f t="shared" si="30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N325" s="15"/>
      <c r="O325" s="73" t="str">
        <f t="shared" si="26"/>
        <v/>
      </c>
      <c r="P325" s="73">
        <f t="shared" si="27"/>
        <v>0</v>
      </c>
      <c r="Q325" s="73" t="str">
        <f t="shared" si="28"/>
        <v/>
      </c>
      <c r="R325" s="73" t="str">
        <f t="shared" si="29"/>
        <v/>
      </c>
      <c r="S325" s="73" t="str">
        <f t="shared" si="30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N326" s="15"/>
      <c r="O326" s="73" t="str">
        <f t="shared" si="26"/>
        <v/>
      </c>
      <c r="P326" s="73">
        <f t="shared" si="27"/>
        <v>0</v>
      </c>
      <c r="Q326" s="73" t="str">
        <f t="shared" si="28"/>
        <v/>
      </c>
      <c r="R326" s="73" t="str">
        <f t="shared" si="29"/>
        <v/>
      </c>
      <c r="S326" s="73" t="str">
        <f t="shared" si="30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N327" s="15"/>
      <c r="O327" s="73" t="str">
        <f t="shared" si="26"/>
        <v/>
      </c>
      <c r="P327" s="73">
        <f t="shared" si="27"/>
        <v>0</v>
      </c>
      <c r="Q327" s="73" t="str">
        <f t="shared" si="28"/>
        <v/>
      </c>
      <c r="R327" s="73" t="str">
        <f t="shared" si="29"/>
        <v/>
      </c>
      <c r="S327" s="73" t="str">
        <f t="shared" si="30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N328" s="15"/>
      <c r="O328" s="73" t="str">
        <f t="shared" si="26"/>
        <v/>
      </c>
      <c r="P328" s="73">
        <f t="shared" si="27"/>
        <v>0</v>
      </c>
      <c r="Q328" s="73" t="str">
        <f t="shared" si="28"/>
        <v/>
      </c>
      <c r="R328" s="73" t="str">
        <f t="shared" si="29"/>
        <v/>
      </c>
      <c r="S328" s="73" t="str">
        <f t="shared" si="30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N329" s="15"/>
      <c r="O329" s="73" t="str">
        <f t="shared" si="26"/>
        <v/>
      </c>
      <c r="P329" s="73">
        <f t="shared" si="27"/>
        <v>0</v>
      </c>
      <c r="Q329" s="73" t="str">
        <f t="shared" si="28"/>
        <v/>
      </c>
      <c r="R329" s="73" t="str">
        <f t="shared" si="29"/>
        <v/>
      </c>
      <c r="S329" s="73" t="str">
        <f t="shared" si="30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N330" s="15"/>
      <c r="O330" s="73" t="str">
        <f t="shared" si="26"/>
        <v/>
      </c>
      <c r="P330" s="73">
        <f t="shared" si="27"/>
        <v>0</v>
      </c>
      <c r="Q330" s="73" t="str">
        <f t="shared" si="28"/>
        <v/>
      </c>
      <c r="R330" s="73" t="str">
        <f t="shared" si="29"/>
        <v/>
      </c>
      <c r="S330" s="73" t="str">
        <f t="shared" si="30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N331" s="15"/>
      <c r="O331" s="73" t="str">
        <f t="shared" si="26"/>
        <v/>
      </c>
      <c r="P331" s="73">
        <f t="shared" si="27"/>
        <v>0</v>
      </c>
      <c r="Q331" s="73" t="str">
        <f t="shared" si="28"/>
        <v/>
      </c>
      <c r="R331" s="73" t="str">
        <f t="shared" si="29"/>
        <v/>
      </c>
      <c r="S331" s="73" t="str">
        <f t="shared" si="30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N332" s="15"/>
      <c r="O332" s="73" t="str">
        <f t="shared" si="26"/>
        <v/>
      </c>
      <c r="P332" s="73">
        <f t="shared" si="27"/>
        <v>0</v>
      </c>
      <c r="Q332" s="73" t="str">
        <f t="shared" si="28"/>
        <v/>
      </c>
      <c r="R332" s="73" t="str">
        <f t="shared" si="29"/>
        <v/>
      </c>
      <c r="S332" s="73" t="str">
        <f t="shared" si="30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N333" s="15"/>
      <c r="O333" s="73" t="str">
        <f t="shared" si="26"/>
        <v/>
      </c>
      <c r="P333" s="73">
        <f t="shared" si="27"/>
        <v>0</v>
      </c>
      <c r="Q333" s="73" t="str">
        <f t="shared" si="28"/>
        <v/>
      </c>
      <c r="R333" s="73" t="str">
        <f t="shared" si="29"/>
        <v/>
      </c>
      <c r="S333" s="73" t="str">
        <f t="shared" si="30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N334" s="15"/>
      <c r="O334" s="73" t="str">
        <f t="shared" si="26"/>
        <v/>
      </c>
      <c r="P334" s="73">
        <f t="shared" si="27"/>
        <v>0</v>
      </c>
      <c r="Q334" s="73" t="str">
        <f t="shared" si="28"/>
        <v/>
      </c>
      <c r="R334" s="73" t="str">
        <f t="shared" si="29"/>
        <v/>
      </c>
      <c r="S334" s="73" t="str">
        <f t="shared" si="30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N335" s="15"/>
      <c r="O335" s="73" t="str">
        <f t="shared" ref="O335:O398" si="32">IF($H335="E",G335,"")</f>
        <v/>
      </c>
      <c r="P335" s="73">
        <f t="shared" si="27"/>
        <v>0</v>
      </c>
      <c r="Q335" s="73" t="str">
        <f t="shared" si="28"/>
        <v/>
      </c>
      <c r="R335" s="73" t="str">
        <f t="shared" si="29"/>
        <v/>
      </c>
      <c r="S335" s="73" t="str">
        <f t="shared" si="30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N336" s="15"/>
      <c r="O336" s="73" t="str">
        <f t="shared" si="32"/>
        <v/>
      </c>
      <c r="P336" s="73">
        <f t="shared" ref="P336:P399" si="33">IF($H336=0%,G336,"")</f>
        <v>0</v>
      </c>
      <c r="Q336" s="73" t="str">
        <f t="shared" ref="Q336:Q399" si="34">IF(OR($H336=2%,$H336=6%,$H336=8%),$I336/$H336,"")</f>
        <v/>
      </c>
      <c r="R336" s="73" t="str">
        <f t="shared" ref="R336:R399" si="35">IF(OR($H336=15%,$H336=16%),$I336/$H336,"")</f>
        <v/>
      </c>
      <c r="S336" s="73" t="str">
        <f t="shared" ref="S336:S399" si="36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N337" s="15"/>
      <c r="O337" s="73" t="str">
        <f t="shared" si="32"/>
        <v/>
      </c>
      <c r="P337" s="73">
        <f t="shared" si="33"/>
        <v>0</v>
      </c>
      <c r="Q337" s="73" t="str">
        <f t="shared" si="34"/>
        <v/>
      </c>
      <c r="R337" s="73" t="str">
        <f t="shared" si="35"/>
        <v/>
      </c>
      <c r="S337" s="73" t="str">
        <f t="shared" si="36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N338" s="15"/>
      <c r="O338" s="73" t="str">
        <f t="shared" si="32"/>
        <v/>
      </c>
      <c r="P338" s="73">
        <f t="shared" si="33"/>
        <v>0</v>
      </c>
      <c r="Q338" s="73" t="str">
        <f t="shared" si="34"/>
        <v/>
      </c>
      <c r="R338" s="73" t="str">
        <f t="shared" si="35"/>
        <v/>
      </c>
      <c r="S338" s="73" t="str">
        <f t="shared" si="36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N339" s="15"/>
      <c r="O339" s="73" t="str">
        <f t="shared" si="32"/>
        <v/>
      </c>
      <c r="P339" s="73">
        <f t="shared" si="33"/>
        <v>0</v>
      </c>
      <c r="Q339" s="73" t="str">
        <f t="shared" si="34"/>
        <v/>
      </c>
      <c r="R339" s="73" t="str">
        <f t="shared" si="35"/>
        <v/>
      </c>
      <c r="S339" s="73" t="str">
        <f t="shared" si="36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N340" s="15"/>
      <c r="O340" s="73" t="str">
        <f t="shared" si="32"/>
        <v/>
      </c>
      <c r="P340" s="73">
        <f t="shared" si="33"/>
        <v>0</v>
      </c>
      <c r="Q340" s="73" t="str">
        <f t="shared" si="34"/>
        <v/>
      </c>
      <c r="R340" s="73" t="str">
        <f t="shared" si="35"/>
        <v/>
      </c>
      <c r="S340" s="73" t="str">
        <f t="shared" si="36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N341" s="15"/>
      <c r="O341" s="73" t="str">
        <f t="shared" si="32"/>
        <v/>
      </c>
      <c r="P341" s="73">
        <f t="shared" si="33"/>
        <v>0</v>
      </c>
      <c r="Q341" s="73" t="str">
        <f t="shared" si="34"/>
        <v/>
      </c>
      <c r="R341" s="73" t="str">
        <f t="shared" si="35"/>
        <v/>
      </c>
      <c r="S341" s="73" t="str">
        <f t="shared" si="36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N342" s="15"/>
      <c r="O342" s="73" t="str">
        <f t="shared" si="32"/>
        <v/>
      </c>
      <c r="P342" s="73">
        <f t="shared" si="33"/>
        <v>0</v>
      </c>
      <c r="Q342" s="73" t="str">
        <f t="shared" si="34"/>
        <v/>
      </c>
      <c r="R342" s="73" t="str">
        <f t="shared" si="35"/>
        <v/>
      </c>
      <c r="S342" s="73" t="str">
        <f t="shared" si="36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N343" s="15"/>
      <c r="O343" s="73" t="str">
        <f t="shared" si="32"/>
        <v/>
      </c>
      <c r="P343" s="73">
        <f t="shared" si="33"/>
        <v>0</v>
      </c>
      <c r="Q343" s="73" t="str">
        <f t="shared" si="34"/>
        <v/>
      </c>
      <c r="R343" s="73" t="str">
        <f t="shared" si="35"/>
        <v/>
      </c>
      <c r="S343" s="73" t="str">
        <f t="shared" si="36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N344" s="15"/>
      <c r="O344" s="73" t="str">
        <f t="shared" si="32"/>
        <v/>
      </c>
      <c r="P344" s="73">
        <f t="shared" si="33"/>
        <v>0</v>
      </c>
      <c r="Q344" s="73" t="str">
        <f t="shared" si="34"/>
        <v/>
      </c>
      <c r="R344" s="73" t="str">
        <f t="shared" si="35"/>
        <v/>
      </c>
      <c r="S344" s="73" t="str">
        <f t="shared" si="36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N345" s="15"/>
      <c r="O345" s="73" t="str">
        <f t="shared" si="32"/>
        <v/>
      </c>
      <c r="P345" s="73">
        <f t="shared" si="33"/>
        <v>0</v>
      </c>
      <c r="Q345" s="73" t="str">
        <f t="shared" si="34"/>
        <v/>
      </c>
      <c r="R345" s="73" t="str">
        <f t="shared" si="35"/>
        <v/>
      </c>
      <c r="S345" s="73" t="str">
        <f t="shared" si="36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N346" s="15"/>
      <c r="O346" s="73" t="str">
        <f t="shared" si="32"/>
        <v/>
      </c>
      <c r="P346" s="73">
        <f t="shared" si="33"/>
        <v>0</v>
      </c>
      <c r="Q346" s="73" t="str">
        <f t="shared" si="34"/>
        <v/>
      </c>
      <c r="R346" s="73" t="str">
        <f t="shared" si="35"/>
        <v/>
      </c>
      <c r="S346" s="73" t="str">
        <f t="shared" si="36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N347" s="15"/>
      <c r="O347" s="73" t="str">
        <f t="shared" si="32"/>
        <v/>
      </c>
      <c r="P347" s="73">
        <f t="shared" si="33"/>
        <v>0</v>
      </c>
      <c r="Q347" s="73" t="str">
        <f t="shared" si="34"/>
        <v/>
      </c>
      <c r="R347" s="73" t="str">
        <f t="shared" si="35"/>
        <v/>
      </c>
      <c r="S347" s="73" t="str">
        <f t="shared" si="36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N348" s="15"/>
      <c r="O348" s="73" t="str">
        <f t="shared" si="32"/>
        <v/>
      </c>
      <c r="P348" s="73">
        <f t="shared" si="33"/>
        <v>0</v>
      </c>
      <c r="Q348" s="73" t="str">
        <f t="shared" si="34"/>
        <v/>
      </c>
      <c r="R348" s="73" t="str">
        <f t="shared" si="35"/>
        <v/>
      </c>
      <c r="S348" s="73" t="str">
        <f t="shared" si="36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N349" s="15"/>
      <c r="O349" s="73" t="str">
        <f t="shared" si="32"/>
        <v/>
      </c>
      <c r="P349" s="73">
        <f t="shared" si="33"/>
        <v>0</v>
      </c>
      <c r="Q349" s="73" t="str">
        <f t="shared" si="34"/>
        <v/>
      </c>
      <c r="R349" s="73" t="str">
        <f t="shared" si="35"/>
        <v/>
      </c>
      <c r="S349" s="73" t="str">
        <f t="shared" si="36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N350" s="15"/>
      <c r="O350" s="73" t="str">
        <f t="shared" si="32"/>
        <v/>
      </c>
      <c r="P350" s="73">
        <f t="shared" si="33"/>
        <v>0</v>
      </c>
      <c r="Q350" s="73" t="str">
        <f t="shared" si="34"/>
        <v/>
      </c>
      <c r="R350" s="73" t="str">
        <f t="shared" si="35"/>
        <v/>
      </c>
      <c r="S350" s="73" t="str">
        <f t="shared" si="36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N351" s="15"/>
      <c r="O351" s="73" t="str">
        <f t="shared" si="32"/>
        <v/>
      </c>
      <c r="P351" s="73">
        <f t="shared" si="33"/>
        <v>0</v>
      </c>
      <c r="Q351" s="73" t="str">
        <f t="shared" si="34"/>
        <v/>
      </c>
      <c r="R351" s="73" t="str">
        <f t="shared" si="35"/>
        <v/>
      </c>
      <c r="S351" s="73" t="str">
        <f t="shared" si="36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N352" s="15"/>
      <c r="O352" s="73" t="str">
        <f t="shared" si="32"/>
        <v/>
      </c>
      <c r="P352" s="73">
        <f t="shared" si="33"/>
        <v>0</v>
      </c>
      <c r="Q352" s="73" t="str">
        <f t="shared" si="34"/>
        <v/>
      </c>
      <c r="R352" s="73" t="str">
        <f t="shared" si="35"/>
        <v/>
      </c>
      <c r="S352" s="73" t="str">
        <f t="shared" si="36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N353" s="15"/>
      <c r="O353" s="73" t="str">
        <f t="shared" si="32"/>
        <v/>
      </c>
      <c r="P353" s="73">
        <f t="shared" si="33"/>
        <v>0</v>
      </c>
      <c r="Q353" s="73" t="str">
        <f t="shared" si="34"/>
        <v/>
      </c>
      <c r="R353" s="73" t="str">
        <f t="shared" si="35"/>
        <v/>
      </c>
      <c r="S353" s="73" t="str">
        <f t="shared" si="36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N354" s="15"/>
      <c r="O354" s="73" t="str">
        <f t="shared" si="32"/>
        <v/>
      </c>
      <c r="P354" s="73">
        <f t="shared" si="33"/>
        <v>0</v>
      </c>
      <c r="Q354" s="73" t="str">
        <f t="shared" si="34"/>
        <v/>
      </c>
      <c r="R354" s="73" t="str">
        <f t="shared" si="35"/>
        <v/>
      </c>
      <c r="S354" s="73" t="str">
        <f t="shared" si="36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N355" s="15"/>
      <c r="O355" s="73" t="str">
        <f t="shared" si="32"/>
        <v/>
      </c>
      <c r="P355" s="73">
        <f t="shared" si="33"/>
        <v>0</v>
      </c>
      <c r="Q355" s="73" t="str">
        <f t="shared" si="34"/>
        <v/>
      </c>
      <c r="R355" s="73" t="str">
        <f t="shared" si="35"/>
        <v/>
      </c>
      <c r="S355" s="73" t="str">
        <f t="shared" si="36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N356" s="15"/>
      <c r="O356" s="73" t="str">
        <f t="shared" si="32"/>
        <v/>
      </c>
      <c r="P356" s="73">
        <f t="shared" si="33"/>
        <v>0</v>
      </c>
      <c r="Q356" s="73" t="str">
        <f t="shared" si="34"/>
        <v/>
      </c>
      <c r="R356" s="73" t="str">
        <f t="shared" si="35"/>
        <v/>
      </c>
      <c r="S356" s="73" t="str">
        <f t="shared" si="36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N357" s="15"/>
      <c r="O357" s="73" t="str">
        <f t="shared" si="32"/>
        <v/>
      </c>
      <c r="P357" s="73">
        <f t="shared" si="33"/>
        <v>0</v>
      </c>
      <c r="Q357" s="73" t="str">
        <f t="shared" si="34"/>
        <v/>
      </c>
      <c r="R357" s="73" t="str">
        <f t="shared" si="35"/>
        <v/>
      </c>
      <c r="S357" s="73" t="str">
        <f t="shared" si="36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N358" s="15"/>
      <c r="O358" s="73" t="str">
        <f t="shared" si="32"/>
        <v/>
      </c>
      <c r="P358" s="73">
        <f t="shared" si="33"/>
        <v>0</v>
      </c>
      <c r="Q358" s="73" t="str">
        <f t="shared" si="34"/>
        <v/>
      </c>
      <c r="R358" s="73" t="str">
        <f t="shared" si="35"/>
        <v/>
      </c>
      <c r="S358" s="73" t="str">
        <f t="shared" si="36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N359" s="15"/>
      <c r="O359" s="73" t="str">
        <f t="shared" si="32"/>
        <v/>
      </c>
      <c r="P359" s="73">
        <f t="shared" si="33"/>
        <v>0</v>
      </c>
      <c r="Q359" s="73" t="str">
        <f t="shared" si="34"/>
        <v/>
      </c>
      <c r="R359" s="73" t="str">
        <f t="shared" si="35"/>
        <v/>
      </c>
      <c r="S359" s="73" t="str">
        <f t="shared" si="36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N360" s="15"/>
      <c r="O360" s="73" t="str">
        <f t="shared" si="32"/>
        <v/>
      </c>
      <c r="P360" s="73">
        <f t="shared" si="33"/>
        <v>0</v>
      </c>
      <c r="Q360" s="73" t="str">
        <f t="shared" si="34"/>
        <v/>
      </c>
      <c r="R360" s="73" t="str">
        <f t="shared" si="35"/>
        <v/>
      </c>
      <c r="S360" s="73" t="str">
        <f t="shared" si="36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N361" s="15"/>
      <c r="O361" s="73" t="str">
        <f t="shared" si="32"/>
        <v/>
      </c>
      <c r="P361" s="73">
        <f t="shared" si="33"/>
        <v>0</v>
      </c>
      <c r="Q361" s="73" t="str">
        <f t="shared" si="34"/>
        <v/>
      </c>
      <c r="R361" s="73" t="str">
        <f t="shared" si="35"/>
        <v/>
      </c>
      <c r="S361" s="73" t="str">
        <f t="shared" si="36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N362" s="15"/>
      <c r="O362" s="73" t="str">
        <f t="shared" si="32"/>
        <v/>
      </c>
      <c r="P362" s="73">
        <f t="shared" si="33"/>
        <v>0</v>
      </c>
      <c r="Q362" s="73" t="str">
        <f t="shared" si="34"/>
        <v/>
      </c>
      <c r="R362" s="73" t="str">
        <f t="shared" si="35"/>
        <v/>
      </c>
      <c r="S362" s="73" t="str">
        <f t="shared" si="36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N363" s="15"/>
      <c r="O363" s="73" t="str">
        <f t="shared" si="32"/>
        <v/>
      </c>
      <c r="P363" s="73">
        <f t="shared" si="33"/>
        <v>0</v>
      </c>
      <c r="Q363" s="73" t="str">
        <f t="shared" si="34"/>
        <v/>
      </c>
      <c r="R363" s="73" t="str">
        <f t="shared" si="35"/>
        <v/>
      </c>
      <c r="S363" s="73" t="str">
        <f t="shared" si="36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N364" s="15"/>
      <c r="O364" s="73" t="str">
        <f t="shared" si="32"/>
        <v/>
      </c>
      <c r="P364" s="73">
        <f t="shared" si="33"/>
        <v>0</v>
      </c>
      <c r="Q364" s="73" t="str">
        <f t="shared" si="34"/>
        <v/>
      </c>
      <c r="R364" s="73" t="str">
        <f t="shared" si="35"/>
        <v/>
      </c>
      <c r="S364" s="73" t="str">
        <f t="shared" si="36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N365" s="15"/>
      <c r="O365" s="73" t="str">
        <f t="shared" si="32"/>
        <v/>
      </c>
      <c r="P365" s="73">
        <f t="shared" si="33"/>
        <v>0</v>
      </c>
      <c r="Q365" s="73" t="str">
        <f t="shared" si="34"/>
        <v/>
      </c>
      <c r="R365" s="73" t="str">
        <f t="shared" si="35"/>
        <v/>
      </c>
      <c r="S365" s="73" t="str">
        <f t="shared" si="36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N366" s="15"/>
      <c r="O366" s="73" t="str">
        <f t="shared" si="32"/>
        <v/>
      </c>
      <c r="P366" s="73">
        <f t="shared" si="33"/>
        <v>0</v>
      </c>
      <c r="Q366" s="73" t="str">
        <f t="shared" si="34"/>
        <v/>
      </c>
      <c r="R366" s="73" t="str">
        <f t="shared" si="35"/>
        <v/>
      </c>
      <c r="S366" s="73" t="str">
        <f t="shared" si="36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N367" s="15"/>
      <c r="O367" s="73" t="str">
        <f t="shared" si="32"/>
        <v/>
      </c>
      <c r="P367" s="73">
        <f t="shared" si="33"/>
        <v>0</v>
      </c>
      <c r="Q367" s="73" t="str">
        <f t="shared" si="34"/>
        <v/>
      </c>
      <c r="R367" s="73" t="str">
        <f t="shared" si="35"/>
        <v/>
      </c>
      <c r="S367" s="73" t="str">
        <f t="shared" si="36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N368" s="15"/>
      <c r="O368" s="73" t="str">
        <f t="shared" si="32"/>
        <v/>
      </c>
      <c r="P368" s="73">
        <f t="shared" si="33"/>
        <v>0</v>
      </c>
      <c r="Q368" s="73" t="str">
        <f t="shared" si="34"/>
        <v/>
      </c>
      <c r="R368" s="73" t="str">
        <f t="shared" si="35"/>
        <v/>
      </c>
      <c r="S368" s="73" t="str">
        <f t="shared" si="36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N369" s="15"/>
      <c r="O369" s="73" t="str">
        <f t="shared" si="32"/>
        <v/>
      </c>
      <c r="P369" s="73">
        <f t="shared" si="33"/>
        <v>0</v>
      </c>
      <c r="Q369" s="73" t="str">
        <f t="shared" si="34"/>
        <v/>
      </c>
      <c r="R369" s="73" t="str">
        <f t="shared" si="35"/>
        <v/>
      </c>
      <c r="S369" s="73" t="str">
        <f t="shared" si="36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N370" s="15"/>
      <c r="O370" s="73" t="str">
        <f t="shared" si="32"/>
        <v/>
      </c>
      <c r="P370" s="73">
        <f t="shared" si="33"/>
        <v>0</v>
      </c>
      <c r="Q370" s="73" t="str">
        <f t="shared" si="34"/>
        <v/>
      </c>
      <c r="R370" s="73" t="str">
        <f t="shared" si="35"/>
        <v/>
      </c>
      <c r="S370" s="73" t="str">
        <f t="shared" si="36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N371" s="15"/>
      <c r="O371" s="73" t="str">
        <f t="shared" si="32"/>
        <v/>
      </c>
      <c r="P371" s="73">
        <f t="shared" si="33"/>
        <v>0</v>
      </c>
      <c r="Q371" s="73" t="str">
        <f t="shared" si="34"/>
        <v/>
      </c>
      <c r="R371" s="73" t="str">
        <f t="shared" si="35"/>
        <v/>
      </c>
      <c r="S371" s="73" t="str">
        <f t="shared" si="36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N372" s="15"/>
      <c r="O372" s="73" t="str">
        <f t="shared" si="32"/>
        <v/>
      </c>
      <c r="P372" s="73">
        <f t="shared" si="33"/>
        <v>0</v>
      </c>
      <c r="Q372" s="73" t="str">
        <f t="shared" si="34"/>
        <v/>
      </c>
      <c r="R372" s="73" t="str">
        <f t="shared" si="35"/>
        <v/>
      </c>
      <c r="S372" s="73" t="str">
        <f t="shared" si="36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N373" s="15"/>
      <c r="O373" s="73" t="str">
        <f t="shared" si="32"/>
        <v/>
      </c>
      <c r="P373" s="73">
        <f t="shared" si="33"/>
        <v>0</v>
      </c>
      <c r="Q373" s="73" t="str">
        <f t="shared" si="34"/>
        <v/>
      </c>
      <c r="R373" s="73" t="str">
        <f t="shared" si="35"/>
        <v/>
      </c>
      <c r="S373" s="73" t="str">
        <f t="shared" si="36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N374" s="15"/>
      <c r="O374" s="73" t="str">
        <f t="shared" si="32"/>
        <v/>
      </c>
      <c r="P374" s="73">
        <f t="shared" si="33"/>
        <v>0</v>
      </c>
      <c r="Q374" s="73" t="str">
        <f t="shared" si="34"/>
        <v/>
      </c>
      <c r="R374" s="73" t="str">
        <f t="shared" si="35"/>
        <v/>
      </c>
      <c r="S374" s="73" t="str">
        <f t="shared" si="36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N375" s="15"/>
      <c r="O375" s="73" t="str">
        <f t="shared" si="32"/>
        <v/>
      </c>
      <c r="P375" s="73">
        <f t="shared" si="33"/>
        <v>0</v>
      </c>
      <c r="Q375" s="73" t="str">
        <f t="shared" si="34"/>
        <v/>
      </c>
      <c r="R375" s="73" t="str">
        <f t="shared" si="35"/>
        <v/>
      </c>
      <c r="S375" s="73" t="str">
        <f t="shared" si="36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N376" s="15"/>
      <c r="O376" s="73" t="str">
        <f t="shared" si="32"/>
        <v/>
      </c>
      <c r="P376" s="73">
        <f t="shared" si="33"/>
        <v>0</v>
      </c>
      <c r="Q376" s="73" t="str">
        <f t="shared" si="34"/>
        <v/>
      </c>
      <c r="R376" s="73" t="str">
        <f t="shared" si="35"/>
        <v/>
      </c>
      <c r="S376" s="73" t="str">
        <f t="shared" si="36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N377" s="15"/>
      <c r="O377" s="73" t="str">
        <f t="shared" si="32"/>
        <v/>
      </c>
      <c r="P377" s="73">
        <f t="shared" si="33"/>
        <v>0</v>
      </c>
      <c r="Q377" s="73" t="str">
        <f t="shared" si="34"/>
        <v/>
      </c>
      <c r="R377" s="73" t="str">
        <f t="shared" si="35"/>
        <v/>
      </c>
      <c r="S377" s="73" t="str">
        <f t="shared" si="36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N378" s="15"/>
      <c r="O378" s="73" t="str">
        <f t="shared" si="32"/>
        <v/>
      </c>
      <c r="P378" s="73">
        <f t="shared" si="33"/>
        <v>0</v>
      </c>
      <c r="Q378" s="73" t="str">
        <f t="shared" si="34"/>
        <v/>
      </c>
      <c r="R378" s="73" t="str">
        <f t="shared" si="35"/>
        <v/>
      </c>
      <c r="S378" s="73" t="str">
        <f t="shared" si="36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N379" s="15"/>
      <c r="O379" s="73" t="str">
        <f t="shared" si="32"/>
        <v/>
      </c>
      <c r="P379" s="73">
        <f t="shared" si="33"/>
        <v>0</v>
      </c>
      <c r="Q379" s="73" t="str">
        <f t="shared" si="34"/>
        <v/>
      </c>
      <c r="R379" s="73" t="str">
        <f t="shared" si="35"/>
        <v/>
      </c>
      <c r="S379" s="73" t="str">
        <f t="shared" si="36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N380" s="15"/>
      <c r="O380" s="73" t="str">
        <f t="shared" si="32"/>
        <v/>
      </c>
      <c r="P380" s="73">
        <f t="shared" si="33"/>
        <v>0</v>
      </c>
      <c r="Q380" s="73" t="str">
        <f t="shared" si="34"/>
        <v/>
      </c>
      <c r="R380" s="73" t="str">
        <f t="shared" si="35"/>
        <v/>
      </c>
      <c r="S380" s="73" t="str">
        <f t="shared" si="36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N381" s="15"/>
      <c r="O381" s="73" t="str">
        <f t="shared" si="32"/>
        <v/>
      </c>
      <c r="P381" s="73">
        <f t="shared" si="33"/>
        <v>0</v>
      </c>
      <c r="Q381" s="73" t="str">
        <f t="shared" si="34"/>
        <v/>
      </c>
      <c r="R381" s="73" t="str">
        <f t="shared" si="35"/>
        <v/>
      </c>
      <c r="S381" s="73" t="str">
        <f t="shared" si="36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N382" s="15"/>
      <c r="O382" s="73" t="str">
        <f t="shared" si="32"/>
        <v/>
      </c>
      <c r="P382" s="73">
        <f t="shared" si="33"/>
        <v>0</v>
      </c>
      <c r="Q382" s="73" t="str">
        <f t="shared" si="34"/>
        <v/>
      </c>
      <c r="R382" s="73" t="str">
        <f t="shared" si="35"/>
        <v/>
      </c>
      <c r="S382" s="73" t="str">
        <f t="shared" si="36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N383" s="15"/>
      <c r="O383" s="73" t="str">
        <f t="shared" si="32"/>
        <v/>
      </c>
      <c r="P383" s="73">
        <f t="shared" si="33"/>
        <v>0</v>
      </c>
      <c r="Q383" s="73" t="str">
        <f t="shared" si="34"/>
        <v/>
      </c>
      <c r="R383" s="73" t="str">
        <f t="shared" si="35"/>
        <v/>
      </c>
      <c r="S383" s="73" t="str">
        <f t="shared" si="36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N384" s="15"/>
      <c r="O384" s="73" t="str">
        <f t="shared" si="32"/>
        <v/>
      </c>
      <c r="P384" s="73">
        <f t="shared" si="33"/>
        <v>0</v>
      </c>
      <c r="Q384" s="73" t="str">
        <f t="shared" si="34"/>
        <v/>
      </c>
      <c r="R384" s="73" t="str">
        <f t="shared" si="35"/>
        <v/>
      </c>
      <c r="S384" s="73" t="str">
        <f t="shared" si="36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N385" s="15"/>
      <c r="O385" s="73" t="str">
        <f t="shared" si="32"/>
        <v/>
      </c>
      <c r="P385" s="73">
        <f t="shared" si="33"/>
        <v>0</v>
      </c>
      <c r="Q385" s="73" t="str">
        <f t="shared" si="34"/>
        <v/>
      </c>
      <c r="R385" s="73" t="str">
        <f t="shared" si="35"/>
        <v/>
      </c>
      <c r="S385" s="73" t="str">
        <f t="shared" si="36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N386" s="15"/>
      <c r="O386" s="73" t="str">
        <f t="shared" si="32"/>
        <v/>
      </c>
      <c r="P386" s="73">
        <f t="shared" si="33"/>
        <v>0</v>
      </c>
      <c r="Q386" s="73" t="str">
        <f t="shared" si="34"/>
        <v/>
      </c>
      <c r="R386" s="73" t="str">
        <f t="shared" si="35"/>
        <v/>
      </c>
      <c r="S386" s="73" t="str">
        <f t="shared" si="36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N387" s="15"/>
      <c r="O387" s="73" t="str">
        <f t="shared" si="32"/>
        <v/>
      </c>
      <c r="P387" s="73">
        <f t="shared" si="33"/>
        <v>0</v>
      </c>
      <c r="Q387" s="73" t="str">
        <f t="shared" si="34"/>
        <v/>
      </c>
      <c r="R387" s="73" t="str">
        <f t="shared" si="35"/>
        <v/>
      </c>
      <c r="S387" s="73" t="str">
        <f t="shared" si="36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N388" s="15"/>
      <c r="O388" s="73" t="str">
        <f t="shared" si="32"/>
        <v/>
      </c>
      <c r="P388" s="73">
        <f t="shared" si="33"/>
        <v>0</v>
      </c>
      <c r="Q388" s="73" t="str">
        <f t="shared" si="34"/>
        <v/>
      </c>
      <c r="R388" s="73" t="str">
        <f t="shared" si="35"/>
        <v/>
      </c>
      <c r="S388" s="73" t="str">
        <f t="shared" si="36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N389" s="15"/>
      <c r="O389" s="73" t="str">
        <f t="shared" si="32"/>
        <v/>
      </c>
      <c r="P389" s="73">
        <f t="shared" si="33"/>
        <v>0</v>
      </c>
      <c r="Q389" s="73" t="str">
        <f t="shared" si="34"/>
        <v/>
      </c>
      <c r="R389" s="73" t="str">
        <f t="shared" si="35"/>
        <v/>
      </c>
      <c r="S389" s="73" t="str">
        <f t="shared" si="36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N390" s="15"/>
      <c r="O390" s="73" t="str">
        <f t="shared" si="32"/>
        <v/>
      </c>
      <c r="P390" s="73">
        <f t="shared" si="33"/>
        <v>0</v>
      </c>
      <c r="Q390" s="73" t="str">
        <f t="shared" si="34"/>
        <v/>
      </c>
      <c r="R390" s="73" t="str">
        <f t="shared" si="35"/>
        <v/>
      </c>
      <c r="S390" s="73" t="str">
        <f t="shared" si="36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N391" s="15"/>
      <c r="O391" s="73" t="str">
        <f t="shared" si="32"/>
        <v/>
      </c>
      <c r="P391" s="73">
        <f t="shared" si="33"/>
        <v>0</v>
      </c>
      <c r="Q391" s="73" t="str">
        <f t="shared" si="34"/>
        <v/>
      </c>
      <c r="R391" s="73" t="str">
        <f t="shared" si="35"/>
        <v/>
      </c>
      <c r="S391" s="73" t="str">
        <f t="shared" si="36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N392" s="15"/>
      <c r="O392" s="73" t="str">
        <f t="shared" si="32"/>
        <v/>
      </c>
      <c r="P392" s="73">
        <f t="shared" si="33"/>
        <v>0</v>
      </c>
      <c r="Q392" s="73" t="str">
        <f t="shared" si="34"/>
        <v/>
      </c>
      <c r="R392" s="73" t="str">
        <f t="shared" si="35"/>
        <v/>
      </c>
      <c r="S392" s="73" t="str">
        <f t="shared" si="36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N393" s="15"/>
      <c r="O393" s="73" t="str">
        <f t="shared" si="32"/>
        <v/>
      </c>
      <c r="P393" s="73">
        <f t="shared" si="33"/>
        <v>0</v>
      </c>
      <c r="Q393" s="73" t="str">
        <f t="shared" si="34"/>
        <v/>
      </c>
      <c r="R393" s="73" t="str">
        <f t="shared" si="35"/>
        <v/>
      </c>
      <c r="S393" s="73" t="str">
        <f t="shared" si="36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N394" s="15"/>
      <c r="O394" s="73" t="str">
        <f t="shared" si="32"/>
        <v/>
      </c>
      <c r="P394" s="73">
        <f t="shared" si="33"/>
        <v>0</v>
      </c>
      <c r="Q394" s="73" t="str">
        <f t="shared" si="34"/>
        <v/>
      </c>
      <c r="R394" s="73" t="str">
        <f t="shared" si="35"/>
        <v/>
      </c>
      <c r="S394" s="73" t="str">
        <f t="shared" si="36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N395" s="15"/>
      <c r="O395" s="73" t="str">
        <f t="shared" si="32"/>
        <v/>
      </c>
      <c r="P395" s="73">
        <f t="shared" si="33"/>
        <v>0</v>
      </c>
      <c r="Q395" s="73" t="str">
        <f t="shared" si="34"/>
        <v/>
      </c>
      <c r="R395" s="73" t="str">
        <f t="shared" si="35"/>
        <v/>
      </c>
      <c r="S395" s="73" t="str">
        <f t="shared" si="36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N396" s="15"/>
      <c r="O396" s="73" t="str">
        <f t="shared" si="32"/>
        <v/>
      </c>
      <c r="P396" s="73">
        <f t="shared" si="33"/>
        <v>0</v>
      </c>
      <c r="Q396" s="73" t="str">
        <f t="shared" si="34"/>
        <v/>
      </c>
      <c r="R396" s="73" t="str">
        <f t="shared" si="35"/>
        <v/>
      </c>
      <c r="S396" s="73" t="str">
        <f t="shared" si="36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N397" s="15"/>
      <c r="O397" s="73" t="str">
        <f t="shared" si="32"/>
        <v/>
      </c>
      <c r="P397" s="73">
        <f t="shared" si="33"/>
        <v>0</v>
      </c>
      <c r="Q397" s="73" t="str">
        <f t="shared" si="34"/>
        <v/>
      </c>
      <c r="R397" s="73" t="str">
        <f t="shared" si="35"/>
        <v/>
      </c>
      <c r="S397" s="73" t="str">
        <f t="shared" si="36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N398" s="15"/>
      <c r="O398" s="73" t="str">
        <f t="shared" si="32"/>
        <v/>
      </c>
      <c r="P398" s="73">
        <f t="shared" si="33"/>
        <v>0</v>
      </c>
      <c r="Q398" s="73" t="str">
        <f t="shared" si="34"/>
        <v/>
      </c>
      <c r="R398" s="73" t="str">
        <f t="shared" si="35"/>
        <v/>
      </c>
      <c r="S398" s="73" t="str">
        <f t="shared" si="36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N399" s="15"/>
      <c r="O399" s="73" t="str">
        <f t="shared" ref="O399:O462" si="38">IF($H399="E",G399,"")</f>
        <v/>
      </c>
      <c r="P399" s="73">
        <f t="shared" si="33"/>
        <v>0</v>
      </c>
      <c r="Q399" s="73" t="str">
        <f t="shared" si="34"/>
        <v/>
      </c>
      <c r="R399" s="73" t="str">
        <f t="shared" si="35"/>
        <v/>
      </c>
      <c r="S399" s="73" t="str">
        <f t="shared" si="36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N400" s="15"/>
      <c r="O400" s="73" t="str">
        <f t="shared" si="38"/>
        <v/>
      </c>
      <c r="P400" s="73">
        <f t="shared" ref="P400:P463" si="39">IF($H400=0%,G400,"")</f>
        <v>0</v>
      </c>
      <c r="Q400" s="73" t="str">
        <f t="shared" ref="Q400:Q463" si="40">IF(OR($H400=2%,$H400=6%,$H400=8%),$I400/$H400,"")</f>
        <v/>
      </c>
      <c r="R400" s="73" t="str">
        <f t="shared" ref="R400:R463" si="41">IF(OR($H400=15%,$H400=16%),$I400/$H400,"")</f>
        <v/>
      </c>
      <c r="S400" s="73" t="str">
        <f t="shared" ref="S400:S463" si="42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N401" s="15"/>
      <c r="O401" s="73" t="str">
        <f t="shared" si="38"/>
        <v/>
      </c>
      <c r="P401" s="73">
        <f t="shared" si="39"/>
        <v>0</v>
      </c>
      <c r="Q401" s="73" t="str">
        <f t="shared" si="40"/>
        <v/>
      </c>
      <c r="R401" s="73" t="str">
        <f t="shared" si="41"/>
        <v/>
      </c>
      <c r="S401" s="73" t="str">
        <f t="shared" si="42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N402" s="15"/>
      <c r="O402" s="73" t="str">
        <f t="shared" si="38"/>
        <v/>
      </c>
      <c r="P402" s="73">
        <f t="shared" si="39"/>
        <v>0</v>
      </c>
      <c r="Q402" s="73" t="str">
        <f t="shared" si="40"/>
        <v/>
      </c>
      <c r="R402" s="73" t="str">
        <f t="shared" si="41"/>
        <v/>
      </c>
      <c r="S402" s="73" t="str">
        <f t="shared" si="42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N403" s="15"/>
      <c r="O403" s="73" t="str">
        <f t="shared" si="38"/>
        <v/>
      </c>
      <c r="P403" s="73">
        <f t="shared" si="39"/>
        <v>0</v>
      </c>
      <c r="Q403" s="73" t="str">
        <f t="shared" si="40"/>
        <v/>
      </c>
      <c r="R403" s="73" t="str">
        <f t="shared" si="41"/>
        <v/>
      </c>
      <c r="S403" s="73" t="str">
        <f t="shared" si="42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N404" s="15"/>
      <c r="O404" s="73" t="str">
        <f t="shared" si="38"/>
        <v/>
      </c>
      <c r="P404" s="73">
        <f t="shared" si="39"/>
        <v>0</v>
      </c>
      <c r="Q404" s="73" t="str">
        <f t="shared" si="40"/>
        <v/>
      </c>
      <c r="R404" s="73" t="str">
        <f t="shared" si="41"/>
        <v/>
      </c>
      <c r="S404" s="73" t="str">
        <f t="shared" si="42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N405" s="15"/>
      <c r="O405" s="73" t="str">
        <f t="shared" si="38"/>
        <v/>
      </c>
      <c r="P405" s="73">
        <f t="shared" si="39"/>
        <v>0</v>
      </c>
      <c r="Q405" s="73" t="str">
        <f t="shared" si="40"/>
        <v/>
      </c>
      <c r="R405" s="73" t="str">
        <f t="shared" si="41"/>
        <v/>
      </c>
      <c r="S405" s="73" t="str">
        <f t="shared" si="42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N406" s="15"/>
      <c r="O406" s="73" t="str">
        <f t="shared" si="38"/>
        <v/>
      </c>
      <c r="P406" s="73">
        <f t="shared" si="39"/>
        <v>0</v>
      </c>
      <c r="Q406" s="73" t="str">
        <f t="shared" si="40"/>
        <v/>
      </c>
      <c r="R406" s="73" t="str">
        <f t="shared" si="41"/>
        <v/>
      </c>
      <c r="S406" s="73" t="str">
        <f t="shared" si="42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N407" s="15"/>
      <c r="O407" s="73" t="str">
        <f t="shared" si="38"/>
        <v/>
      </c>
      <c r="P407" s="73">
        <f t="shared" si="39"/>
        <v>0</v>
      </c>
      <c r="Q407" s="73" t="str">
        <f t="shared" si="40"/>
        <v/>
      </c>
      <c r="R407" s="73" t="str">
        <f t="shared" si="41"/>
        <v/>
      </c>
      <c r="S407" s="73" t="str">
        <f t="shared" si="42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N408" s="15"/>
      <c r="O408" s="73" t="str">
        <f t="shared" si="38"/>
        <v/>
      </c>
      <c r="P408" s="73">
        <f t="shared" si="39"/>
        <v>0</v>
      </c>
      <c r="Q408" s="73" t="str">
        <f t="shared" si="40"/>
        <v/>
      </c>
      <c r="R408" s="73" t="str">
        <f t="shared" si="41"/>
        <v/>
      </c>
      <c r="S408" s="73" t="str">
        <f t="shared" si="42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N409" s="15"/>
      <c r="O409" s="73" t="str">
        <f t="shared" si="38"/>
        <v/>
      </c>
      <c r="P409" s="73">
        <f t="shared" si="39"/>
        <v>0</v>
      </c>
      <c r="Q409" s="73" t="str">
        <f t="shared" si="40"/>
        <v/>
      </c>
      <c r="R409" s="73" t="str">
        <f t="shared" si="41"/>
        <v/>
      </c>
      <c r="S409" s="73" t="str">
        <f t="shared" si="42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N410" s="15"/>
      <c r="O410" s="73" t="str">
        <f t="shared" si="38"/>
        <v/>
      </c>
      <c r="P410" s="73">
        <f t="shared" si="39"/>
        <v>0</v>
      </c>
      <c r="Q410" s="73" t="str">
        <f t="shared" si="40"/>
        <v/>
      </c>
      <c r="R410" s="73" t="str">
        <f t="shared" si="41"/>
        <v/>
      </c>
      <c r="S410" s="73" t="str">
        <f t="shared" si="42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N411" s="15"/>
      <c r="O411" s="73" t="str">
        <f t="shared" si="38"/>
        <v/>
      </c>
      <c r="P411" s="73">
        <f t="shared" si="39"/>
        <v>0</v>
      </c>
      <c r="Q411" s="73" t="str">
        <f t="shared" si="40"/>
        <v/>
      </c>
      <c r="R411" s="73" t="str">
        <f t="shared" si="41"/>
        <v/>
      </c>
      <c r="S411" s="73" t="str">
        <f t="shared" si="42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N412" s="15"/>
      <c r="O412" s="73" t="str">
        <f t="shared" si="38"/>
        <v/>
      </c>
      <c r="P412" s="73">
        <f t="shared" si="39"/>
        <v>0</v>
      </c>
      <c r="Q412" s="73" t="str">
        <f t="shared" si="40"/>
        <v/>
      </c>
      <c r="R412" s="73" t="str">
        <f t="shared" si="41"/>
        <v/>
      </c>
      <c r="S412" s="73" t="str">
        <f t="shared" si="42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N413" s="15"/>
      <c r="O413" s="73" t="str">
        <f t="shared" si="38"/>
        <v/>
      </c>
      <c r="P413" s="73">
        <f t="shared" si="39"/>
        <v>0</v>
      </c>
      <c r="Q413" s="73" t="str">
        <f t="shared" si="40"/>
        <v/>
      </c>
      <c r="R413" s="73" t="str">
        <f t="shared" si="41"/>
        <v/>
      </c>
      <c r="S413" s="73" t="str">
        <f t="shared" si="42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N414" s="15"/>
      <c r="O414" s="73" t="str">
        <f t="shared" si="38"/>
        <v/>
      </c>
      <c r="P414" s="73">
        <f t="shared" si="39"/>
        <v>0</v>
      </c>
      <c r="Q414" s="73" t="str">
        <f t="shared" si="40"/>
        <v/>
      </c>
      <c r="R414" s="73" t="str">
        <f t="shared" si="41"/>
        <v/>
      </c>
      <c r="S414" s="73" t="str">
        <f t="shared" si="42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N415" s="15"/>
      <c r="O415" s="73" t="str">
        <f t="shared" si="38"/>
        <v/>
      </c>
      <c r="P415" s="73">
        <f t="shared" si="39"/>
        <v>0</v>
      </c>
      <c r="Q415" s="73" t="str">
        <f t="shared" si="40"/>
        <v/>
      </c>
      <c r="R415" s="73" t="str">
        <f t="shared" si="41"/>
        <v/>
      </c>
      <c r="S415" s="73" t="str">
        <f t="shared" si="42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N416" s="15"/>
      <c r="O416" s="73" t="str">
        <f t="shared" si="38"/>
        <v/>
      </c>
      <c r="P416" s="73">
        <f t="shared" si="39"/>
        <v>0</v>
      </c>
      <c r="Q416" s="73" t="str">
        <f t="shared" si="40"/>
        <v/>
      </c>
      <c r="R416" s="73" t="str">
        <f t="shared" si="41"/>
        <v/>
      </c>
      <c r="S416" s="73" t="str">
        <f t="shared" si="42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N417" s="15"/>
      <c r="O417" s="73" t="str">
        <f t="shared" si="38"/>
        <v/>
      </c>
      <c r="P417" s="73">
        <f t="shared" si="39"/>
        <v>0</v>
      </c>
      <c r="Q417" s="73" t="str">
        <f t="shared" si="40"/>
        <v/>
      </c>
      <c r="R417" s="73" t="str">
        <f t="shared" si="41"/>
        <v/>
      </c>
      <c r="S417" s="73" t="str">
        <f t="shared" si="42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N418" s="15"/>
      <c r="O418" s="73" t="str">
        <f t="shared" si="38"/>
        <v/>
      </c>
      <c r="P418" s="73">
        <f t="shared" si="39"/>
        <v>0</v>
      </c>
      <c r="Q418" s="73" t="str">
        <f t="shared" si="40"/>
        <v/>
      </c>
      <c r="R418" s="73" t="str">
        <f t="shared" si="41"/>
        <v/>
      </c>
      <c r="S418" s="73" t="str">
        <f t="shared" si="42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N419" s="15"/>
      <c r="O419" s="73" t="str">
        <f t="shared" si="38"/>
        <v/>
      </c>
      <c r="P419" s="73">
        <f t="shared" si="39"/>
        <v>0</v>
      </c>
      <c r="Q419" s="73" t="str">
        <f t="shared" si="40"/>
        <v/>
      </c>
      <c r="R419" s="73" t="str">
        <f t="shared" si="41"/>
        <v/>
      </c>
      <c r="S419" s="73" t="str">
        <f t="shared" si="42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N420" s="15"/>
      <c r="O420" s="73" t="str">
        <f t="shared" si="38"/>
        <v/>
      </c>
      <c r="P420" s="73">
        <f t="shared" si="39"/>
        <v>0</v>
      </c>
      <c r="Q420" s="73" t="str">
        <f t="shared" si="40"/>
        <v/>
      </c>
      <c r="R420" s="73" t="str">
        <f t="shared" si="41"/>
        <v/>
      </c>
      <c r="S420" s="73" t="str">
        <f t="shared" si="42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N421" s="15"/>
      <c r="O421" s="73" t="str">
        <f t="shared" si="38"/>
        <v/>
      </c>
      <c r="P421" s="73">
        <f t="shared" si="39"/>
        <v>0</v>
      </c>
      <c r="Q421" s="73" t="str">
        <f t="shared" si="40"/>
        <v/>
      </c>
      <c r="R421" s="73" t="str">
        <f t="shared" si="41"/>
        <v/>
      </c>
      <c r="S421" s="73" t="str">
        <f t="shared" si="42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N422" s="15"/>
      <c r="O422" s="73" t="str">
        <f t="shared" si="38"/>
        <v/>
      </c>
      <c r="P422" s="73">
        <f t="shared" si="39"/>
        <v>0</v>
      </c>
      <c r="Q422" s="73" t="str">
        <f t="shared" si="40"/>
        <v/>
      </c>
      <c r="R422" s="73" t="str">
        <f t="shared" si="41"/>
        <v/>
      </c>
      <c r="S422" s="73" t="str">
        <f t="shared" si="42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N423" s="15"/>
      <c r="O423" s="73" t="str">
        <f t="shared" si="38"/>
        <v/>
      </c>
      <c r="P423" s="73">
        <f t="shared" si="39"/>
        <v>0</v>
      </c>
      <c r="Q423" s="73" t="str">
        <f t="shared" si="40"/>
        <v/>
      </c>
      <c r="R423" s="73" t="str">
        <f t="shared" si="41"/>
        <v/>
      </c>
      <c r="S423" s="73" t="str">
        <f t="shared" si="42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N424" s="15"/>
      <c r="O424" s="73" t="str">
        <f t="shared" si="38"/>
        <v/>
      </c>
      <c r="P424" s="73">
        <f t="shared" si="39"/>
        <v>0</v>
      </c>
      <c r="Q424" s="73" t="str">
        <f t="shared" si="40"/>
        <v/>
      </c>
      <c r="R424" s="73" t="str">
        <f t="shared" si="41"/>
        <v/>
      </c>
      <c r="S424" s="73" t="str">
        <f t="shared" si="42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N425" s="15"/>
      <c r="O425" s="73" t="str">
        <f t="shared" si="38"/>
        <v/>
      </c>
      <c r="P425" s="73">
        <f t="shared" si="39"/>
        <v>0</v>
      </c>
      <c r="Q425" s="73" t="str">
        <f t="shared" si="40"/>
        <v/>
      </c>
      <c r="R425" s="73" t="str">
        <f t="shared" si="41"/>
        <v/>
      </c>
      <c r="S425" s="73" t="str">
        <f t="shared" si="42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N426" s="15"/>
      <c r="O426" s="73" t="str">
        <f t="shared" si="38"/>
        <v/>
      </c>
      <c r="P426" s="73">
        <f t="shared" si="39"/>
        <v>0</v>
      </c>
      <c r="Q426" s="73" t="str">
        <f t="shared" si="40"/>
        <v/>
      </c>
      <c r="R426" s="73" t="str">
        <f t="shared" si="41"/>
        <v/>
      </c>
      <c r="S426" s="73" t="str">
        <f t="shared" si="42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N427" s="15"/>
      <c r="O427" s="73" t="str">
        <f t="shared" si="38"/>
        <v/>
      </c>
      <c r="P427" s="73">
        <f t="shared" si="39"/>
        <v>0</v>
      </c>
      <c r="Q427" s="73" t="str">
        <f t="shared" si="40"/>
        <v/>
      </c>
      <c r="R427" s="73" t="str">
        <f t="shared" si="41"/>
        <v/>
      </c>
      <c r="S427" s="73" t="str">
        <f t="shared" si="42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N428" s="15"/>
      <c r="O428" s="73" t="str">
        <f t="shared" si="38"/>
        <v/>
      </c>
      <c r="P428" s="73">
        <f t="shared" si="39"/>
        <v>0</v>
      </c>
      <c r="Q428" s="73" t="str">
        <f t="shared" si="40"/>
        <v/>
      </c>
      <c r="R428" s="73" t="str">
        <f t="shared" si="41"/>
        <v/>
      </c>
      <c r="S428" s="73" t="str">
        <f t="shared" si="42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N429" s="15"/>
      <c r="O429" s="73" t="str">
        <f t="shared" si="38"/>
        <v/>
      </c>
      <c r="P429" s="73">
        <f t="shared" si="39"/>
        <v>0</v>
      </c>
      <c r="Q429" s="73" t="str">
        <f t="shared" si="40"/>
        <v/>
      </c>
      <c r="R429" s="73" t="str">
        <f t="shared" si="41"/>
        <v/>
      </c>
      <c r="S429" s="73" t="str">
        <f t="shared" si="42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N430" s="15"/>
      <c r="O430" s="73" t="str">
        <f t="shared" si="38"/>
        <v/>
      </c>
      <c r="P430" s="73">
        <f t="shared" si="39"/>
        <v>0</v>
      </c>
      <c r="Q430" s="73" t="str">
        <f t="shared" si="40"/>
        <v/>
      </c>
      <c r="R430" s="73" t="str">
        <f t="shared" si="41"/>
        <v/>
      </c>
      <c r="S430" s="73" t="str">
        <f t="shared" si="42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N431" s="15"/>
      <c r="O431" s="73" t="str">
        <f t="shared" si="38"/>
        <v/>
      </c>
      <c r="P431" s="73">
        <f t="shared" si="39"/>
        <v>0</v>
      </c>
      <c r="Q431" s="73" t="str">
        <f t="shared" si="40"/>
        <v/>
      </c>
      <c r="R431" s="73" t="str">
        <f t="shared" si="41"/>
        <v/>
      </c>
      <c r="S431" s="73" t="str">
        <f t="shared" si="42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N432" s="15"/>
      <c r="O432" s="73" t="str">
        <f t="shared" si="38"/>
        <v/>
      </c>
      <c r="P432" s="73">
        <f t="shared" si="39"/>
        <v>0</v>
      </c>
      <c r="Q432" s="73" t="str">
        <f t="shared" si="40"/>
        <v/>
      </c>
      <c r="R432" s="73" t="str">
        <f t="shared" si="41"/>
        <v/>
      </c>
      <c r="S432" s="73" t="str">
        <f t="shared" si="42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N433" s="15"/>
      <c r="O433" s="73" t="str">
        <f t="shared" si="38"/>
        <v/>
      </c>
      <c r="P433" s="73">
        <f t="shared" si="39"/>
        <v>0</v>
      </c>
      <c r="Q433" s="73" t="str">
        <f t="shared" si="40"/>
        <v/>
      </c>
      <c r="R433" s="73" t="str">
        <f t="shared" si="41"/>
        <v/>
      </c>
      <c r="S433" s="73" t="str">
        <f t="shared" si="42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N434" s="15"/>
      <c r="O434" s="73" t="str">
        <f t="shared" si="38"/>
        <v/>
      </c>
      <c r="P434" s="73">
        <f t="shared" si="39"/>
        <v>0</v>
      </c>
      <c r="Q434" s="73" t="str">
        <f t="shared" si="40"/>
        <v/>
      </c>
      <c r="R434" s="73" t="str">
        <f t="shared" si="41"/>
        <v/>
      </c>
      <c r="S434" s="73" t="str">
        <f t="shared" si="42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N435" s="15"/>
      <c r="O435" s="73" t="str">
        <f t="shared" si="38"/>
        <v/>
      </c>
      <c r="P435" s="73">
        <f t="shared" si="39"/>
        <v>0</v>
      </c>
      <c r="Q435" s="73" t="str">
        <f t="shared" si="40"/>
        <v/>
      </c>
      <c r="R435" s="73" t="str">
        <f t="shared" si="41"/>
        <v/>
      </c>
      <c r="S435" s="73" t="str">
        <f t="shared" si="42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N436" s="15"/>
      <c r="O436" s="73" t="str">
        <f t="shared" si="38"/>
        <v/>
      </c>
      <c r="P436" s="73">
        <f t="shared" si="39"/>
        <v>0</v>
      </c>
      <c r="Q436" s="73" t="str">
        <f t="shared" si="40"/>
        <v/>
      </c>
      <c r="R436" s="73" t="str">
        <f t="shared" si="41"/>
        <v/>
      </c>
      <c r="S436" s="73" t="str">
        <f t="shared" si="42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N437" s="15"/>
      <c r="O437" s="73" t="str">
        <f t="shared" si="38"/>
        <v/>
      </c>
      <c r="P437" s="73">
        <f t="shared" si="39"/>
        <v>0</v>
      </c>
      <c r="Q437" s="73" t="str">
        <f t="shared" si="40"/>
        <v/>
      </c>
      <c r="R437" s="73" t="str">
        <f t="shared" si="41"/>
        <v/>
      </c>
      <c r="S437" s="73" t="str">
        <f t="shared" si="42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N438" s="15"/>
      <c r="O438" s="73" t="str">
        <f t="shared" si="38"/>
        <v/>
      </c>
      <c r="P438" s="73">
        <f t="shared" si="39"/>
        <v>0</v>
      </c>
      <c r="Q438" s="73" t="str">
        <f t="shared" si="40"/>
        <v/>
      </c>
      <c r="R438" s="73" t="str">
        <f t="shared" si="41"/>
        <v/>
      </c>
      <c r="S438" s="73" t="str">
        <f t="shared" si="42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N439" s="15"/>
      <c r="O439" s="73" t="str">
        <f t="shared" si="38"/>
        <v/>
      </c>
      <c r="P439" s="73">
        <f t="shared" si="39"/>
        <v>0</v>
      </c>
      <c r="Q439" s="73" t="str">
        <f t="shared" si="40"/>
        <v/>
      </c>
      <c r="R439" s="73" t="str">
        <f t="shared" si="41"/>
        <v/>
      </c>
      <c r="S439" s="73" t="str">
        <f t="shared" si="42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N440" s="15"/>
      <c r="O440" s="73" t="str">
        <f t="shared" si="38"/>
        <v/>
      </c>
      <c r="P440" s="73">
        <f t="shared" si="39"/>
        <v>0</v>
      </c>
      <c r="Q440" s="73" t="str">
        <f t="shared" si="40"/>
        <v/>
      </c>
      <c r="R440" s="73" t="str">
        <f t="shared" si="41"/>
        <v/>
      </c>
      <c r="S440" s="73" t="str">
        <f t="shared" si="42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N441" s="15"/>
      <c r="O441" s="73" t="str">
        <f t="shared" si="38"/>
        <v/>
      </c>
      <c r="P441" s="73">
        <f t="shared" si="39"/>
        <v>0</v>
      </c>
      <c r="Q441" s="73" t="str">
        <f t="shared" si="40"/>
        <v/>
      </c>
      <c r="R441" s="73" t="str">
        <f t="shared" si="41"/>
        <v/>
      </c>
      <c r="S441" s="73" t="str">
        <f t="shared" si="42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N442" s="15"/>
      <c r="O442" s="73" t="str">
        <f t="shared" si="38"/>
        <v/>
      </c>
      <c r="P442" s="73">
        <f t="shared" si="39"/>
        <v>0</v>
      </c>
      <c r="Q442" s="73" t="str">
        <f t="shared" si="40"/>
        <v/>
      </c>
      <c r="R442" s="73" t="str">
        <f t="shared" si="41"/>
        <v/>
      </c>
      <c r="S442" s="73" t="str">
        <f t="shared" si="42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N443" s="15"/>
      <c r="O443" s="73" t="str">
        <f t="shared" si="38"/>
        <v/>
      </c>
      <c r="P443" s="73">
        <f t="shared" si="39"/>
        <v>0</v>
      </c>
      <c r="Q443" s="73" t="str">
        <f t="shared" si="40"/>
        <v/>
      </c>
      <c r="R443" s="73" t="str">
        <f t="shared" si="41"/>
        <v/>
      </c>
      <c r="S443" s="73" t="str">
        <f t="shared" si="42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N444" s="15"/>
      <c r="O444" s="73" t="str">
        <f t="shared" si="38"/>
        <v/>
      </c>
      <c r="P444" s="73">
        <f t="shared" si="39"/>
        <v>0</v>
      </c>
      <c r="Q444" s="73" t="str">
        <f t="shared" si="40"/>
        <v/>
      </c>
      <c r="R444" s="73" t="str">
        <f t="shared" si="41"/>
        <v/>
      </c>
      <c r="S444" s="73" t="str">
        <f t="shared" si="42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N445" s="15"/>
      <c r="O445" s="73" t="str">
        <f t="shared" si="38"/>
        <v/>
      </c>
      <c r="P445" s="73">
        <f t="shared" si="39"/>
        <v>0</v>
      </c>
      <c r="Q445" s="73" t="str">
        <f t="shared" si="40"/>
        <v/>
      </c>
      <c r="R445" s="73" t="str">
        <f t="shared" si="41"/>
        <v/>
      </c>
      <c r="S445" s="73" t="str">
        <f t="shared" si="42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N446" s="15"/>
      <c r="O446" s="73" t="str">
        <f t="shared" si="38"/>
        <v/>
      </c>
      <c r="P446" s="73">
        <f t="shared" si="39"/>
        <v>0</v>
      </c>
      <c r="Q446" s="73" t="str">
        <f t="shared" si="40"/>
        <v/>
      </c>
      <c r="R446" s="73" t="str">
        <f t="shared" si="41"/>
        <v/>
      </c>
      <c r="S446" s="73" t="str">
        <f t="shared" si="42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N447" s="15"/>
      <c r="O447" s="73" t="str">
        <f t="shared" si="38"/>
        <v/>
      </c>
      <c r="P447" s="73">
        <f t="shared" si="39"/>
        <v>0</v>
      </c>
      <c r="Q447" s="73" t="str">
        <f t="shared" si="40"/>
        <v/>
      </c>
      <c r="R447" s="73" t="str">
        <f t="shared" si="41"/>
        <v/>
      </c>
      <c r="S447" s="73" t="str">
        <f t="shared" si="42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N448" s="15"/>
      <c r="O448" s="73" t="str">
        <f t="shared" si="38"/>
        <v/>
      </c>
      <c r="P448" s="73">
        <f t="shared" si="39"/>
        <v>0</v>
      </c>
      <c r="Q448" s="73" t="str">
        <f t="shared" si="40"/>
        <v/>
      </c>
      <c r="R448" s="73" t="str">
        <f t="shared" si="41"/>
        <v/>
      </c>
      <c r="S448" s="73" t="str">
        <f t="shared" si="42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N449" s="15"/>
      <c r="O449" s="73" t="str">
        <f t="shared" si="38"/>
        <v/>
      </c>
      <c r="P449" s="73">
        <f t="shared" si="39"/>
        <v>0</v>
      </c>
      <c r="Q449" s="73" t="str">
        <f t="shared" si="40"/>
        <v/>
      </c>
      <c r="R449" s="73" t="str">
        <f t="shared" si="41"/>
        <v/>
      </c>
      <c r="S449" s="73" t="str">
        <f t="shared" si="42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N450" s="15"/>
      <c r="O450" s="73" t="str">
        <f t="shared" si="38"/>
        <v/>
      </c>
      <c r="P450" s="73">
        <f t="shared" si="39"/>
        <v>0</v>
      </c>
      <c r="Q450" s="73" t="str">
        <f t="shared" si="40"/>
        <v/>
      </c>
      <c r="R450" s="73" t="str">
        <f t="shared" si="41"/>
        <v/>
      </c>
      <c r="S450" s="73" t="str">
        <f t="shared" si="42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N451" s="15"/>
      <c r="O451" s="73" t="str">
        <f t="shared" si="38"/>
        <v/>
      </c>
      <c r="P451" s="73">
        <f t="shared" si="39"/>
        <v>0</v>
      </c>
      <c r="Q451" s="73" t="str">
        <f t="shared" si="40"/>
        <v/>
      </c>
      <c r="R451" s="73" t="str">
        <f t="shared" si="41"/>
        <v/>
      </c>
      <c r="S451" s="73" t="str">
        <f t="shared" si="42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N452" s="15"/>
      <c r="O452" s="73" t="str">
        <f t="shared" si="38"/>
        <v/>
      </c>
      <c r="P452" s="73">
        <f t="shared" si="39"/>
        <v>0</v>
      </c>
      <c r="Q452" s="73" t="str">
        <f t="shared" si="40"/>
        <v/>
      </c>
      <c r="R452" s="73" t="str">
        <f t="shared" si="41"/>
        <v/>
      </c>
      <c r="S452" s="73" t="str">
        <f t="shared" si="42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N453" s="15"/>
      <c r="O453" s="73" t="str">
        <f t="shared" si="38"/>
        <v/>
      </c>
      <c r="P453" s="73">
        <f t="shared" si="39"/>
        <v>0</v>
      </c>
      <c r="Q453" s="73" t="str">
        <f t="shared" si="40"/>
        <v/>
      </c>
      <c r="R453" s="73" t="str">
        <f t="shared" si="41"/>
        <v/>
      </c>
      <c r="S453" s="73" t="str">
        <f t="shared" si="42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N454" s="15"/>
      <c r="O454" s="73" t="str">
        <f t="shared" si="38"/>
        <v/>
      </c>
      <c r="P454" s="73">
        <f t="shared" si="39"/>
        <v>0</v>
      </c>
      <c r="Q454" s="73" t="str">
        <f t="shared" si="40"/>
        <v/>
      </c>
      <c r="R454" s="73" t="str">
        <f t="shared" si="41"/>
        <v/>
      </c>
      <c r="S454" s="73" t="str">
        <f t="shared" si="42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N455" s="15"/>
      <c r="O455" s="73" t="str">
        <f t="shared" si="38"/>
        <v/>
      </c>
      <c r="P455" s="73">
        <f t="shared" si="39"/>
        <v>0</v>
      </c>
      <c r="Q455" s="73" t="str">
        <f t="shared" si="40"/>
        <v/>
      </c>
      <c r="R455" s="73" t="str">
        <f t="shared" si="41"/>
        <v/>
      </c>
      <c r="S455" s="73" t="str">
        <f t="shared" si="42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N456" s="15"/>
      <c r="O456" s="73" t="str">
        <f t="shared" si="38"/>
        <v/>
      </c>
      <c r="P456" s="73">
        <f t="shared" si="39"/>
        <v>0</v>
      </c>
      <c r="Q456" s="73" t="str">
        <f t="shared" si="40"/>
        <v/>
      </c>
      <c r="R456" s="73" t="str">
        <f t="shared" si="41"/>
        <v/>
      </c>
      <c r="S456" s="73" t="str">
        <f t="shared" si="42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N457" s="15"/>
      <c r="O457" s="73" t="str">
        <f t="shared" si="38"/>
        <v/>
      </c>
      <c r="P457" s="73">
        <f t="shared" si="39"/>
        <v>0</v>
      </c>
      <c r="Q457" s="73" t="str">
        <f t="shared" si="40"/>
        <v/>
      </c>
      <c r="R457" s="73" t="str">
        <f t="shared" si="41"/>
        <v/>
      </c>
      <c r="S457" s="73" t="str">
        <f t="shared" si="42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N458" s="15"/>
      <c r="O458" s="73" t="str">
        <f t="shared" si="38"/>
        <v/>
      </c>
      <c r="P458" s="73">
        <f t="shared" si="39"/>
        <v>0</v>
      </c>
      <c r="Q458" s="73" t="str">
        <f t="shared" si="40"/>
        <v/>
      </c>
      <c r="R458" s="73" t="str">
        <f t="shared" si="41"/>
        <v/>
      </c>
      <c r="S458" s="73" t="str">
        <f t="shared" si="42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N459" s="15"/>
      <c r="O459" s="73" t="str">
        <f t="shared" si="38"/>
        <v/>
      </c>
      <c r="P459" s="73">
        <f t="shared" si="39"/>
        <v>0</v>
      </c>
      <c r="Q459" s="73" t="str">
        <f t="shared" si="40"/>
        <v/>
      </c>
      <c r="R459" s="73" t="str">
        <f t="shared" si="41"/>
        <v/>
      </c>
      <c r="S459" s="73" t="str">
        <f t="shared" si="42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N460" s="15"/>
      <c r="O460" s="73" t="str">
        <f t="shared" si="38"/>
        <v/>
      </c>
      <c r="P460" s="73">
        <f t="shared" si="39"/>
        <v>0</v>
      </c>
      <c r="Q460" s="73" t="str">
        <f t="shared" si="40"/>
        <v/>
      </c>
      <c r="R460" s="73" t="str">
        <f t="shared" si="41"/>
        <v/>
      </c>
      <c r="S460" s="73" t="str">
        <f t="shared" si="42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N461" s="15"/>
      <c r="O461" s="73" t="str">
        <f t="shared" si="38"/>
        <v/>
      </c>
      <c r="P461" s="73">
        <f t="shared" si="39"/>
        <v>0</v>
      </c>
      <c r="Q461" s="73" t="str">
        <f t="shared" si="40"/>
        <v/>
      </c>
      <c r="R461" s="73" t="str">
        <f t="shared" si="41"/>
        <v/>
      </c>
      <c r="S461" s="73" t="str">
        <f t="shared" si="42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N462" s="15"/>
      <c r="O462" s="73" t="str">
        <f t="shared" si="38"/>
        <v/>
      </c>
      <c r="P462" s="73">
        <f t="shared" si="39"/>
        <v>0</v>
      </c>
      <c r="Q462" s="73" t="str">
        <f t="shared" si="40"/>
        <v/>
      </c>
      <c r="R462" s="73" t="str">
        <f t="shared" si="41"/>
        <v/>
      </c>
      <c r="S462" s="73" t="str">
        <f t="shared" si="42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N463" s="15"/>
      <c r="O463" s="73" t="str">
        <f t="shared" ref="O463:O513" si="44">IF($H463="E",G463,"")</f>
        <v/>
      </c>
      <c r="P463" s="73">
        <f t="shared" si="39"/>
        <v>0</v>
      </c>
      <c r="Q463" s="73" t="str">
        <f t="shared" si="40"/>
        <v/>
      </c>
      <c r="R463" s="73" t="str">
        <f t="shared" si="41"/>
        <v/>
      </c>
      <c r="S463" s="73" t="str">
        <f t="shared" si="42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N464" s="15"/>
      <c r="O464" s="73" t="str">
        <f t="shared" si="44"/>
        <v/>
      </c>
      <c r="P464" s="73">
        <f t="shared" ref="P464:P513" si="45">IF($H464=0%,G464,"")</f>
        <v>0</v>
      </c>
      <c r="Q464" s="73" t="str">
        <f t="shared" ref="Q464:Q513" si="46">IF(OR($H464=2%,$H464=6%,$H464=8%),$I464/$H464,"")</f>
        <v/>
      </c>
      <c r="R464" s="73" t="str">
        <f t="shared" ref="R464:R513" si="47">IF(OR($H464=15%,$H464=16%),$I464/$H464,"")</f>
        <v/>
      </c>
      <c r="S464" s="73" t="str">
        <f t="shared" ref="S464:S513" si="48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N465" s="15"/>
      <c r="O465" s="73" t="str">
        <f t="shared" si="44"/>
        <v/>
      </c>
      <c r="P465" s="73">
        <f t="shared" si="45"/>
        <v>0</v>
      </c>
      <c r="Q465" s="73" t="str">
        <f t="shared" si="46"/>
        <v/>
      </c>
      <c r="R465" s="73" t="str">
        <f t="shared" si="47"/>
        <v/>
      </c>
      <c r="S465" s="73" t="str">
        <f t="shared" si="48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N466" s="15"/>
      <c r="O466" s="73" t="str">
        <f t="shared" si="44"/>
        <v/>
      </c>
      <c r="P466" s="73">
        <f t="shared" si="45"/>
        <v>0</v>
      </c>
      <c r="Q466" s="73" t="str">
        <f t="shared" si="46"/>
        <v/>
      </c>
      <c r="R466" s="73" t="str">
        <f t="shared" si="47"/>
        <v/>
      </c>
      <c r="S466" s="73" t="str">
        <f t="shared" si="48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N467" s="15"/>
      <c r="O467" s="73" t="str">
        <f t="shared" si="44"/>
        <v/>
      </c>
      <c r="P467" s="73">
        <f t="shared" si="45"/>
        <v>0</v>
      </c>
      <c r="Q467" s="73" t="str">
        <f t="shared" si="46"/>
        <v/>
      </c>
      <c r="R467" s="73" t="str">
        <f t="shared" si="47"/>
        <v/>
      </c>
      <c r="S467" s="73" t="str">
        <f t="shared" si="48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N468" s="15"/>
      <c r="O468" s="73" t="str">
        <f t="shared" si="44"/>
        <v/>
      </c>
      <c r="P468" s="73">
        <f t="shared" si="45"/>
        <v>0</v>
      </c>
      <c r="Q468" s="73" t="str">
        <f t="shared" si="46"/>
        <v/>
      </c>
      <c r="R468" s="73" t="str">
        <f t="shared" si="47"/>
        <v/>
      </c>
      <c r="S468" s="73" t="str">
        <f t="shared" si="48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N469" s="15"/>
      <c r="O469" s="73" t="str">
        <f t="shared" si="44"/>
        <v/>
      </c>
      <c r="P469" s="73">
        <f t="shared" si="45"/>
        <v>0</v>
      </c>
      <c r="Q469" s="73" t="str">
        <f t="shared" si="46"/>
        <v/>
      </c>
      <c r="R469" s="73" t="str">
        <f t="shared" si="47"/>
        <v/>
      </c>
      <c r="S469" s="73" t="str">
        <f t="shared" si="48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N470" s="15"/>
      <c r="O470" s="73" t="str">
        <f t="shared" si="44"/>
        <v/>
      </c>
      <c r="P470" s="73">
        <f t="shared" si="45"/>
        <v>0</v>
      </c>
      <c r="Q470" s="73" t="str">
        <f t="shared" si="46"/>
        <v/>
      </c>
      <c r="R470" s="73" t="str">
        <f t="shared" si="47"/>
        <v/>
      </c>
      <c r="S470" s="73" t="str">
        <f t="shared" si="48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N471" s="15"/>
      <c r="O471" s="73" t="str">
        <f t="shared" si="44"/>
        <v/>
      </c>
      <c r="P471" s="73">
        <f t="shared" si="45"/>
        <v>0</v>
      </c>
      <c r="Q471" s="73" t="str">
        <f t="shared" si="46"/>
        <v/>
      </c>
      <c r="R471" s="73" t="str">
        <f t="shared" si="47"/>
        <v/>
      </c>
      <c r="S471" s="73" t="str">
        <f t="shared" si="48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N472" s="15"/>
      <c r="O472" s="73" t="str">
        <f t="shared" si="44"/>
        <v/>
      </c>
      <c r="P472" s="73">
        <f t="shared" si="45"/>
        <v>0</v>
      </c>
      <c r="Q472" s="73" t="str">
        <f t="shared" si="46"/>
        <v/>
      </c>
      <c r="R472" s="73" t="str">
        <f t="shared" si="47"/>
        <v/>
      </c>
      <c r="S472" s="73" t="str">
        <f t="shared" si="48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N473" s="15"/>
      <c r="O473" s="73" t="str">
        <f t="shared" si="44"/>
        <v/>
      </c>
      <c r="P473" s="73">
        <f t="shared" si="45"/>
        <v>0</v>
      </c>
      <c r="Q473" s="73" t="str">
        <f t="shared" si="46"/>
        <v/>
      </c>
      <c r="R473" s="73" t="str">
        <f t="shared" si="47"/>
        <v/>
      </c>
      <c r="S473" s="73" t="str">
        <f t="shared" si="48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N474" s="15"/>
      <c r="O474" s="73" t="str">
        <f t="shared" si="44"/>
        <v/>
      </c>
      <c r="P474" s="73">
        <f t="shared" si="45"/>
        <v>0</v>
      </c>
      <c r="Q474" s="73" t="str">
        <f t="shared" si="46"/>
        <v/>
      </c>
      <c r="R474" s="73" t="str">
        <f t="shared" si="47"/>
        <v/>
      </c>
      <c r="S474" s="73" t="str">
        <f t="shared" si="48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N475" s="15"/>
      <c r="O475" s="73" t="str">
        <f t="shared" si="44"/>
        <v/>
      </c>
      <c r="P475" s="73">
        <f t="shared" si="45"/>
        <v>0</v>
      </c>
      <c r="Q475" s="73" t="str">
        <f t="shared" si="46"/>
        <v/>
      </c>
      <c r="R475" s="73" t="str">
        <f t="shared" si="47"/>
        <v/>
      </c>
      <c r="S475" s="73" t="str">
        <f t="shared" si="48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N476" s="15"/>
      <c r="O476" s="73" t="str">
        <f t="shared" si="44"/>
        <v/>
      </c>
      <c r="P476" s="73">
        <f t="shared" si="45"/>
        <v>0</v>
      </c>
      <c r="Q476" s="73" t="str">
        <f t="shared" si="46"/>
        <v/>
      </c>
      <c r="R476" s="73" t="str">
        <f t="shared" si="47"/>
        <v/>
      </c>
      <c r="S476" s="73" t="str">
        <f t="shared" si="48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N477" s="15"/>
      <c r="O477" s="73" t="str">
        <f t="shared" si="44"/>
        <v/>
      </c>
      <c r="P477" s="73">
        <f t="shared" si="45"/>
        <v>0</v>
      </c>
      <c r="Q477" s="73" t="str">
        <f t="shared" si="46"/>
        <v/>
      </c>
      <c r="R477" s="73" t="str">
        <f t="shared" si="47"/>
        <v/>
      </c>
      <c r="S477" s="73" t="str">
        <f t="shared" si="48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N478" s="15"/>
      <c r="O478" s="73" t="str">
        <f t="shared" si="44"/>
        <v/>
      </c>
      <c r="P478" s="73">
        <f t="shared" si="45"/>
        <v>0</v>
      </c>
      <c r="Q478" s="73" t="str">
        <f t="shared" si="46"/>
        <v/>
      </c>
      <c r="R478" s="73" t="str">
        <f t="shared" si="47"/>
        <v/>
      </c>
      <c r="S478" s="73" t="str">
        <f t="shared" si="48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N479" s="15"/>
      <c r="O479" s="73" t="str">
        <f t="shared" si="44"/>
        <v/>
      </c>
      <c r="P479" s="73">
        <f t="shared" si="45"/>
        <v>0</v>
      </c>
      <c r="Q479" s="73" t="str">
        <f t="shared" si="46"/>
        <v/>
      </c>
      <c r="R479" s="73" t="str">
        <f t="shared" si="47"/>
        <v/>
      </c>
      <c r="S479" s="73" t="str">
        <f t="shared" si="48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N480" s="15"/>
      <c r="O480" s="73" t="str">
        <f t="shared" si="44"/>
        <v/>
      </c>
      <c r="P480" s="73">
        <f t="shared" si="45"/>
        <v>0</v>
      </c>
      <c r="Q480" s="73" t="str">
        <f t="shared" si="46"/>
        <v/>
      </c>
      <c r="R480" s="73" t="str">
        <f t="shared" si="47"/>
        <v/>
      </c>
      <c r="S480" s="73" t="str">
        <f t="shared" si="48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N481" s="15"/>
      <c r="O481" s="73" t="str">
        <f t="shared" si="44"/>
        <v/>
      </c>
      <c r="P481" s="73">
        <f t="shared" si="45"/>
        <v>0</v>
      </c>
      <c r="Q481" s="73" t="str">
        <f t="shared" si="46"/>
        <v/>
      </c>
      <c r="R481" s="73" t="str">
        <f t="shared" si="47"/>
        <v/>
      </c>
      <c r="S481" s="73" t="str">
        <f t="shared" si="48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N482" s="15"/>
      <c r="O482" s="73" t="str">
        <f t="shared" si="44"/>
        <v/>
      </c>
      <c r="P482" s="73">
        <f t="shared" si="45"/>
        <v>0</v>
      </c>
      <c r="Q482" s="73" t="str">
        <f t="shared" si="46"/>
        <v/>
      </c>
      <c r="R482" s="73" t="str">
        <f t="shared" si="47"/>
        <v/>
      </c>
      <c r="S482" s="73" t="str">
        <f t="shared" si="48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N483" s="15"/>
      <c r="O483" s="73" t="str">
        <f t="shared" si="44"/>
        <v/>
      </c>
      <c r="P483" s="73">
        <f t="shared" si="45"/>
        <v>0</v>
      </c>
      <c r="Q483" s="73" t="str">
        <f t="shared" si="46"/>
        <v/>
      </c>
      <c r="R483" s="73" t="str">
        <f t="shared" si="47"/>
        <v/>
      </c>
      <c r="S483" s="73" t="str">
        <f t="shared" si="48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N484" s="15"/>
      <c r="O484" s="73" t="str">
        <f t="shared" si="44"/>
        <v/>
      </c>
      <c r="P484" s="73">
        <f t="shared" si="45"/>
        <v>0</v>
      </c>
      <c r="Q484" s="73" t="str">
        <f t="shared" si="46"/>
        <v/>
      </c>
      <c r="R484" s="73" t="str">
        <f t="shared" si="47"/>
        <v/>
      </c>
      <c r="S484" s="73" t="str">
        <f t="shared" si="48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N485" s="15"/>
      <c r="O485" s="73" t="str">
        <f t="shared" si="44"/>
        <v/>
      </c>
      <c r="P485" s="73">
        <f t="shared" si="45"/>
        <v>0</v>
      </c>
      <c r="Q485" s="73" t="str">
        <f t="shared" si="46"/>
        <v/>
      </c>
      <c r="R485" s="73" t="str">
        <f t="shared" si="47"/>
        <v/>
      </c>
      <c r="S485" s="73" t="str">
        <f t="shared" si="48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N486" s="15"/>
      <c r="O486" s="73" t="str">
        <f t="shared" si="44"/>
        <v/>
      </c>
      <c r="P486" s="73">
        <f t="shared" si="45"/>
        <v>0</v>
      </c>
      <c r="Q486" s="73" t="str">
        <f t="shared" si="46"/>
        <v/>
      </c>
      <c r="R486" s="73" t="str">
        <f t="shared" si="47"/>
        <v/>
      </c>
      <c r="S486" s="73" t="str">
        <f t="shared" si="48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N487" s="15"/>
      <c r="O487" s="73" t="str">
        <f t="shared" si="44"/>
        <v/>
      </c>
      <c r="P487" s="73">
        <f t="shared" si="45"/>
        <v>0</v>
      </c>
      <c r="Q487" s="73" t="str">
        <f t="shared" si="46"/>
        <v/>
      </c>
      <c r="R487" s="73" t="str">
        <f t="shared" si="47"/>
        <v/>
      </c>
      <c r="S487" s="73" t="str">
        <f t="shared" si="48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N488" s="15"/>
      <c r="O488" s="73" t="str">
        <f t="shared" si="44"/>
        <v/>
      </c>
      <c r="P488" s="73">
        <f t="shared" si="45"/>
        <v>0</v>
      </c>
      <c r="Q488" s="73" t="str">
        <f t="shared" si="46"/>
        <v/>
      </c>
      <c r="R488" s="73" t="str">
        <f t="shared" si="47"/>
        <v/>
      </c>
      <c r="S488" s="73" t="str">
        <f t="shared" si="48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N489" s="15"/>
      <c r="O489" s="73" t="str">
        <f t="shared" si="44"/>
        <v/>
      </c>
      <c r="P489" s="73">
        <f t="shared" si="45"/>
        <v>0</v>
      </c>
      <c r="Q489" s="73" t="str">
        <f t="shared" si="46"/>
        <v/>
      </c>
      <c r="R489" s="73" t="str">
        <f t="shared" si="47"/>
        <v/>
      </c>
      <c r="S489" s="73" t="str">
        <f t="shared" si="48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N490" s="15"/>
      <c r="O490" s="73" t="str">
        <f t="shared" si="44"/>
        <v/>
      </c>
      <c r="P490" s="73">
        <f t="shared" si="45"/>
        <v>0</v>
      </c>
      <c r="Q490" s="73" t="str">
        <f t="shared" si="46"/>
        <v/>
      </c>
      <c r="R490" s="73" t="str">
        <f t="shared" si="47"/>
        <v/>
      </c>
      <c r="S490" s="73" t="str">
        <f t="shared" si="48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N491" s="15"/>
      <c r="O491" s="73" t="str">
        <f t="shared" si="44"/>
        <v/>
      </c>
      <c r="P491" s="73">
        <f t="shared" si="45"/>
        <v>0</v>
      </c>
      <c r="Q491" s="73" t="str">
        <f t="shared" si="46"/>
        <v/>
      </c>
      <c r="R491" s="73" t="str">
        <f t="shared" si="47"/>
        <v/>
      </c>
      <c r="S491" s="73" t="str">
        <f t="shared" si="48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N492" s="15"/>
      <c r="O492" s="73" t="str">
        <f t="shared" si="44"/>
        <v/>
      </c>
      <c r="P492" s="73">
        <f t="shared" si="45"/>
        <v>0</v>
      </c>
      <c r="Q492" s="73" t="str">
        <f t="shared" si="46"/>
        <v/>
      </c>
      <c r="R492" s="73" t="str">
        <f t="shared" si="47"/>
        <v/>
      </c>
      <c r="S492" s="73" t="str">
        <f t="shared" si="48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N493" s="15"/>
      <c r="O493" s="73" t="str">
        <f t="shared" si="44"/>
        <v/>
      </c>
      <c r="P493" s="73">
        <f t="shared" si="45"/>
        <v>0</v>
      </c>
      <c r="Q493" s="73" t="str">
        <f t="shared" si="46"/>
        <v/>
      </c>
      <c r="R493" s="73" t="str">
        <f t="shared" si="47"/>
        <v/>
      </c>
      <c r="S493" s="73" t="str">
        <f t="shared" si="48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N494" s="15"/>
      <c r="O494" s="73" t="str">
        <f t="shared" si="44"/>
        <v/>
      </c>
      <c r="P494" s="73">
        <f t="shared" si="45"/>
        <v>0</v>
      </c>
      <c r="Q494" s="73" t="str">
        <f t="shared" si="46"/>
        <v/>
      </c>
      <c r="R494" s="73" t="str">
        <f t="shared" si="47"/>
        <v/>
      </c>
      <c r="S494" s="73" t="str">
        <f t="shared" si="48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N495" s="15"/>
      <c r="O495" s="73" t="str">
        <f t="shared" si="44"/>
        <v/>
      </c>
      <c r="P495" s="73">
        <f t="shared" si="45"/>
        <v>0</v>
      </c>
      <c r="Q495" s="73" t="str">
        <f t="shared" si="46"/>
        <v/>
      </c>
      <c r="R495" s="73" t="str">
        <f t="shared" si="47"/>
        <v/>
      </c>
      <c r="S495" s="73" t="str">
        <f t="shared" si="48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N496" s="15"/>
      <c r="O496" s="73" t="str">
        <f t="shared" si="44"/>
        <v/>
      </c>
      <c r="P496" s="73">
        <f t="shared" si="45"/>
        <v>0</v>
      </c>
      <c r="Q496" s="73" t="str">
        <f t="shared" si="46"/>
        <v/>
      </c>
      <c r="R496" s="73" t="str">
        <f t="shared" si="47"/>
        <v/>
      </c>
      <c r="S496" s="73" t="str">
        <f t="shared" si="48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N497" s="15"/>
      <c r="O497" s="73" t="str">
        <f t="shared" si="44"/>
        <v/>
      </c>
      <c r="P497" s="73">
        <f t="shared" si="45"/>
        <v>0</v>
      </c>
      <c r="Q497" s="73" t="str">
        <f t="shared" si="46"/>
        <v/>
      </c>
      <c r="R497" s="73" t="str">
        <f t="shared" si="47"/>
        <v/>
      </c>
      <c r="S497" s="73" t="str">
        <f t="shared" si="48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N498" s="15"/>
      <c r="O498" s="73" t="str">
        <f t="shared" si="44"/>
        <v/>
      </c>
      <c r="P498" s="73">
        <f t="shared" si="45"/>
        <v>0</v>
      </c>
      <c r="Q498" s="73" t="str">
        <f t="shared" si="46"/>
        <v/>
      </c>
      <c r="R498" s="73" t="str">
        <f t="shared" si="47"/>
        <v/>
      </c>
      <c r="S498" s="73" t="str">
        <f t="shared" si="48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N499" s="15"/>
      <c r="O499" s="73" t="str">
        <f t="shared" si="44"/>
        <v/>
      </c>
      <c r="P499" s="73">
        <f t="shared" si="45"/>
        <v>0</v>
      </c>
      <c r="Q499" s="73" t="str">
        <f t="shared" si="46"/>
        <v/>
      </c>
      <c r="R499" s="73" t="str">
        <f t="shared" si="47"/>
        <v/>
      </c>
      <c r="S499" s="73" t="str">
        <f t="shared" si="48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N500" s="15"/>
      <c r="O500" s="73" t="str">
        <f t="shared" si="44"/>
        <v/>
      </c>
      <c r="P500" s="73">
        <f t="shared" si="45"/>
        <v>0</v>
      </c>
      <c r="Q500" s="73" t="str">
        <f t="shared" si="46"/>
        <v/>
      </c>
      <c r="R500" s="73" t="str">
        <f t="shared" si="47"/>
        <v/>
      </c>
      <c r="S500" s="73" t="str">
        <f t="shared" si="48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N501" s="15"/>
      <c r="O501" s="73" t="str">
        <f t="shared" si="44"/>
        <v/>
      </c>
      <c r="P501" s="73">
        <f t="shared" si="45"/>
        <v>0</v>
      </c>
      <c r="Q501" s="73" t="str">
        <f t="shared" si="46"/>
        <v/>
      </c>
      <c r="R501" s="73" t="str">
        <f t="shared" si="47"/>
        <v/>
      </c>
      <c r="S501" s="73" t="str">
        <f t="shared" si="48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N502" s="15"/>
      <c r="O502" s="73" t="str">
        <f t="shared" si="44"/>
        <v/>
      </c>
      <c r="P502" s="73">
        <f t="shared" si="45"/>
        <v>0</v>
      </c>
      <c r="Q502" s="73" t="str">
        <f t="shared" si="46"/>
        <v/>
      </c>
      <c r="R502" s="73" t="str">
        <f t="shared" si="47"/>
        <v/>
      </c>
      <c r="S502" s="73" t="str">
        <f t="shared" si="48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N503" s="15"/>
      <c r="O503" s="73" t="str">
        <f t="shared" si="44"/>
        <v/>
      </c>
      <c r="P503" s="73">
        <f t="shared" si="45"/>
        <v>0</v>
      </c>
      <c r="Q503" s="73" t="str">
        <f t="shared" si="46"/>
        <v/>
      </c>
      <c r="R503" s="73" t="str">
        <f t="shared" si="47"/>
        <v/>
      </c>
      <c r="S503" s="73" t="str">
        <f t="shared" si="48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N504" s="15"/>
      <c r="O504" s="73" t="str">
        <f t="shared" si="44"/>
        <v/>
      </c>
      <c r="P504" s="73">
        <f t="shared" si="45"/>
        <v>0</v>
      </c>
      <c r="Q504" s="73" t="str">
        <f t="shared" si="46"/>
        <v/>
      </c>
      <c r="R504" s="73" t="str">
        <f t="shared" si="47"/>
        <v/>
      </c>
      <c r="S504" s="73" t="str">
        <f t="shared" si="48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N505" s="15"/>
      <c r="O505" s="73" t="str">
        <f t="shared" si="44"/>
        <v/>
      </c>
      <c r="P505" s="73">
        <f t="shared" si="45"/>
        <v>0</v>
      </c>
      <c r="Q505" s="73" t="str">
        <f t="shared" si="46"/>
        <v/>
      </c>
      <c r="R505" s="73" t="str">
        <f t="shared" si="47"/>
        <v/>
      </c>
      <c r="S505" s="73" t="str">
        <f t="shared" si="48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N506" s="15"/>
      <c r="O506" s="73" t="str">
        <f t="shared" si="44"/>
        <v/>
      </c>
      <c r="P506" s="73">
        <f t="shared" si="45"/>
        <v>0</v>
      </c>
      <c r="Q506" s="73" t="str">
        <f t="shared" si="46"/>
        <v/>
      </c>
      <c r="R506" s="73" t="str">
        <f t="shared" si="47"/>
        <v/>
      </c>
      <c r="S506" s="73" t="str">
        <f t="shared" si="48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N507" s="15"/>
      <c r="O507" s="73" t="str">
        <f t="shared" si="44"/>
        <v/>
      </c>
      <c r="P507" s="73">
        <f t="shared" si="45"/>
        <v>0</v>
      </c>
      <c r="Q507" s="73" t="str">
        <f t="shared" si="46"/>
        <v/>
      </c>
      <c r="R507" s="73" t="str">
        <f t="shared" si="47"/>
        <v/>
      </c>
      <c r="S507" s="73" t="str">
        <f t="shared" si="48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N508" s="15"/>
      <c r="O508" s="73" t="str">
        <f t="shared" si="44"/>
        <v/>
      </c>
      <c r="P508" s="73">
        <f t="shared" si="45"/>
        <v>0</v>
      </c>
      <c r="Q508" s="73" t="str">
        <f t="shared" si="46"/>
        <v/>
      </c>
      <c r="R508" s="73" t="str">
        <f t="shared" si="47"/>
        <v/>
      </c>
      <c r="S508" s="73" t="str">
        <f t="shared" si="48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N509" s="15"/>
      <c r="O509" s="73" t="str">
        <f t="shared" si="44"/>
        <v/>
      </c>
      <c r="P509" s="73">
        <f t="shared" si="45"/>
        <v>0</v>
      </c>
      <c r="Q509" s="73" t="str">
        <f t="shared" si="46"/>
        <v/>
      </c>
      <c r="R509" s="73" t="str">
        <f t="shared" si="47"/>
        <v/>
      </c>
      <c r="S509" s="73" t="str">
        <f t="shared" si="48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N510" s="15"/>
      <c r="O510" s="73" t="str">
        <f t="shared" si="44"/>
        <v/>
      </c>
      <c r="P510" s="73">
        <f t="shared" si="45"/>
        <v>0</v>
      </c>
      <c r="Q510" s="73" t="str">
        <f t="shared" si="46"/>
        <v/>
      </c>
      <c r="R510" s="73" t="str">
        <f t="shared" si="47"/>
        <v/>
      </c>
      <c r="S510" s="73" t="str">
        <f t="shared" si="48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N511" s="15"/>
      <c r="O511" s="73" t="str">
        <f t="shared" si="44"/>
        <v/>
      </c>
      <c r="P511" s="73">
        <f t="shared" si="45"/>
        <v>0</v>
      </c>
      <c r="Q511" s="73" t="str">
        <f t="shared" si="46"/>
        <v/>
      </c>
      <c r="R511" s="73" t="str">
        <f t="shared" si="47"/>
        <v/>
      </c>
      <c r="S511" s="73" t="str">
        <f t="shared" si="48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N512" s="15"/>
      <c r="O512" s="73" t="str">
        <f t="shared" si="44"/>
        <v/>
      </c>
      <c r="P512" s="73">
        <f t="shared" si="45"/>
        <v>0</v>
      </c>
      <c r="Q512" s="73" t="str">
        <f t="shared" si="46"/>
        <v/>
      </c>
      <c r="R512" s="73" t="str">
        <f t="shared" si="47"/>
        <v/>
      </c>
      <c r="S512" s="73" t="str">
        <f t="shared" si="48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N513" s="15"/>
      <c r="O513" s="73" t="str">
        <f t="shared" si="44"/>
        <v/>
      </c>
      <c r="P513" s="73">
        <f t="shared" si="45"/>
        <v>0</v>
      </c>
      <c r="Q513" s="73" t="str">
        <f t="shared" si="46"/>
        <v/>
      </c>
      <c r="R513" s="73" t="str">
        <f t="shared" si="47"/>
        <v/>
      </c>
      <c r="S513" s="73" t="str">
        <f t="shared" si="48"/>
        <v/>
      </c>
    </row>
  </sheetData>
  <sheetProtection algorithmName="SHA-512" hashValue="YGEdNhYAh04vwwFdJE02m5bBw330jLKZKQKM6M3Zu2SiolBYOWnP4yGx3ZjotwcRq/pWHvs1qWYiI7rSmXIsYg==" saltValue="ifymAhrEDNeCz/9jvacvCQ==" spinCount="100000" sheet="1" objects="1" scenarios="1" formatColumns="0" formatRows="0" autoFilter="0"/>
  <autoFilter ref="L14:M14" xr:uid="{00000000-0009-0000-0000-00000A000000}"/>
  <mergeCells count="21">
    <mergeCell ref="S6:S7"/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A00-000000000000}"/>
    <hyperlink ref="A8" location="'INGRESOS Y EGRESOS'!A1" display="Ingresos y Egresos" xr:uid="{00000000-0004-0000-0A00-000001000000}"/>
    <hyperlink ref="A9" location="IMPUESTOS!A1" display="Impuestos" xr:uid="{00000000-0004-0000-0A00-000002000000}"/>
    <hyperlink ref="A10" location="TARIFAS!A1" display="Tablas y Tarifas de ISR" xr:uid="{00000000-0004-0000-0A00-000003000000}"/>
    <hyperlink ref="A5:A6" location="MENU!A1" display="M e n ú" xr:uid="{00000000-0004-0000-0A00-000004000000}"/>
    <hyperlink ref="A11" location="COEFICIENTE!A1" display="Coeficiente de Utilidad" xr:uid="{00000000-0004-0000-0A00-000005000000}"/>
    <hyperlink ref="A12:A13" location="CONTACTO!A1" display="CONTACTO" xr:uid="{00000000-0004-0000-0A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LISTA!$D$15:$D$18</xm:f>
          </x14:formula1>
          <xm:sqref>H15:H513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37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"MAYO - JUNIO "&amp;DATOS!$E$10</f>
        <v>MAYO - JUNIO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'ING-MAR ABR'!G11+'ING-MAY JUN'!G9</f>
        <v>0</v>
      </c>
      <c r="H11" s="81"/>
      <c r="I11" s="81">
        <f>'ING-MAR ABR'!I11+'ING-MAY JUN'!I9</f>
        <v>0</v>
      </c>
      <c r="J11" s="81">
        <f>'ING-MAR ABR'!J11+'ING-MAY JUN'!J9</f>
        <v>0</v>
      </c>
      <c r="K11" s="81">
        <f>'ING-MAR ABR'!K11+'ING-MAY JUN'!K9</f>
        <v>0</v>
      </c>
      <c r="L11" s="81">
        <f>'ING-MAR ABR'!L11+'ING-MAY JUN'!L9</f>
        <v>0</v>
      </c>
      <c r="M11" s="81">
        <f>G11+I11+J11-K11-L11</f>
        <v>0</v>
      </c>
      <c r="O11" s="81">
        <f>'ING-MAR ABR'!O11+'ING-MAY JUN'!O9</f>
        <v>0</v>
      </c>
      <c r="P11" s="81">
        <f>'ING-MAR ABR'!P11+'ING-MAY JUN'!P9</f>
        <v>0</v>
      </c>
      <c r="Q11" s="81">
        <f>'ING-MAR ABR'!Q11+'ING-MAY JUN'!Q9</f>
        <v>0</v>
      </c>
      <c r="R11" s="81">
        <f>'ING-MAR ABR'!R11+'ING-MAY JUN'!R9</f>
        <v>0</v>
      </c>
      <c r="S11" s="81">
        <f>'ING-MAR ABR'!S11+'ING-MAY JUN'!S9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:M78" si="0">IF(G15&amp;I15&amp;J15&amp;K15&amp;L15="","",G15+I15+J15-K15-L15)</f>
        <v/>
      </c>
      <c r="N15" s="13"/>
      <c r="O15" s="73" t="str">
        <f t="shared" ref="O15:O78" si="1">IF($H15="E",G15,"")</f>
        <v/>
      </c>
      <c r="P15" s="73">
        <f t="shared" ref="P15:P77" si="2">IF($H15=0%,G15,"")</f>
        <v>0</v>
      </c>
      <c r="Q15" s="73" t="str">
        <f>IF(OR($H15=2%,$H15=6%,$H15=8%),$I15/$H15,IF($H15="0% Decreto",G15,""))</f>
        <v/>
      </c>
      <c r="R15" s="73" t="str">
        <f t="shared" ref="R15:R79" si="3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si="0"/>
        <v/>
      </c>
      <c r="N16" s="13"/>
      <c r="O16" s="73" t="str">
        <f t="shared" si="1"/>
        <v/>
      </c>
      <c r="P16" s="73">
        <f t="shared" si="2"/>
        <v>0</v>
      </c>
      <c r="Q16" s="73" t="str">
        <f t="shared" ref="Q16:Q79" si="4">IF(OR($H16=2%,$H16=6%,$H16=8%),$I16/$H16,IF($H16="0% Decreto",G16,""))</f>
        <v/>
      </c>
      <c r="R16" s="73" t="str">
        <f t="shared" si="3"/>
        <v/>
      </c>
      <c r="S16" s="73" t="str">
        <f t="shared" ref="S16:S79" si="5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0"/>
        <v/>
      </c>
      <c r="N17" s="13"/>
      <c r="O17" s="73" t="str">
        <f t="shared" si="1"/>
        <v/>
      </c>
      <c r="P17" s="73">
        <f t="shared" si="2"/>
        <v>0</v>
      </c>
      <c r="Q17" s="73" t="str">
        <f t="shared" si="4"/>
        <v/>
      </c>
      <c r="R17" s="73" t="str">
        <f t="shared" si="3"/>
        <v/>
      </c>
      <c r="S17" s="73" t="str">
        <f t="shared" si="5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0"/>
        <v/>
      </c>
      <c r="N18" s="13"/>
      <c r="O18" s="73" t="str">
        <f t="shared" si="1"/>
        <v/>
      </c>
      <c r="P18" s="73">
        <f t="shared" si="2"/>
        <v>0</v>
      </c>
      <c r="Q18" s="73" t="str">
        <f t="shared" si="4"/>
        <v/>
      </c>
      <c r="R18" s="73" t="str">
        <f t="shared" si="3"/>
        <v/>
      </c>
      <c r="S18" s="73" t="str">
        <f t="shared" si="5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0"/>
        <v/>
      </c>
      <c r="N19" s="13"/>
      <c r="O19" s="73" t="str">
        <f t="shared" si="1"/>
        <v/>
      </c>
      <c r="P19" s="73">
        <f t="shared" si="2"/>
        <v>0</v>
      </c>
      <c r="Q19" s="73" t="str">
        <f t="shared" si="4"/>
        <v/>
      </c>
      <c r="R19" s="73" t="str">
        <f t="shared" si="3"/>
        <v/>
      </c>
      <c r="S19" s="73" t="str">
        <f t="shared" si="5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0"/>
        <v/>
      </c>
      <c r="N20" s="13"/>
      <c r="O20" s="73" t="str">
        <f t="shared" si="1"/>
        <v/>
      </c>
      <c r="P20" s="73">
        <f t="shared" si="2"/>
        <v>0</v>
      </c>
      <c r="Q20" s="73" t="str">
        <f t="shared" si="4"/>
        <v/>
      </c>
      <c r="R20" s="73" t="str">
        <f t="shared" si="3"/>
        <v/>
      </c>
      <c r="S20" s="73" t="str">
        <f t="shared" si="5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0"/>
        <v/>
      </c>
      <c r="N21" s="13"/>
      <c r="O21" s="73" t="str">
        <f t="shared" si="1"/>
        <v/>
      </c>
      <c r="P21" s="73">
        <f t="shared" si="2"/>
        <v>0</v>
      </c>
      <c r="Q21" s="73" t="str">
        <f t="shared" si="4"/>
        <v/>
      </c>
      <c r="R21" s="73" t="str">
        <f t="shared" si="3"/>
        <v/>
      </c>
      <c r="S21" s="73" t="str">
        <f t="shared" si="5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0"/>
        <v/>
      </c>
      <c r="N22" s="13"/>
      <c r="O22" s="73" t="str">
        <f t="shared" si="1"/>
        <v/>
      </c>
      <c r="P22" s="73">
        <f t="shared" si="2"/>
        <v>0</v>
      </c>
      <c r="Q22" s="73" t="str">
        <f t="shared" si="4"/>
        <v/>
      </c>
      <c r="R22" s="73" t="str">
        <f t="shared" si="3"/>
        <v/>
      </c>
      <c r="S22" s="73" t="str">
        <f t="shared" si="5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0"/>
        <v/>
      </c>
      <c r="N23" s="13"/>
      <c r="O23" s="73" t="str">
        <f t="shared" si="1"/>
        <v/>
      </c>
      <c r="P23" s="73">
        <f t="shared" si="2"/>
        <v>0</v>
      </c>
      <c r="Q23" s="73" t="str">
        <f t="shared" si="4"/>
        <v/>
      </c>
      <c r="R23" s="73" t="str">
        <f t="shared" si="3"/>
        <v/>
      </c>
      <c r="S23" s="73" t="str">
        <f t="shared" si="5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0"/>
        <v/>
      </c>
      <c r="N24" s="13"/>
      <c r="O24" s="73" t="str">
        <f t="shared" si="1"/>
        <v/>
      </c>
      <c r="P24" s="73">
        <f t="shared" si="2"/>
        <v>0</v>
      </c>
      <c r="Q24" s="73" t="str">
        <f t="shared" si="4"/>
        <v/>
      </c>
      <c r="R24" s="73" t="str">
        <f t="shared" si="3"/>
        <v/>
      </c>
      <c r="S24" s="73" t="str">
        <f t="shared" si="5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0"/>
        <v/>
      </c>
      <c r="N25" s="13"/>
      <c r="O25" s="73" t="str">
        <f t="shared" si="1"/>
        <v/>
      </c>
      <c r="P25" s="73">
        <f t="shared" si="2"/>
        <v>0</v>
      </c>
      <c r="Q25" s="73" t="str">
        <f t="shared" si="4"/>
        <v/>
      </c>
      <c r="R25" s="73" t="str">
        <f t="shared" si="3"/>
        <v/>
      </c>
      <c r="S25" s="73" t="str">
        <f t="shared" si="5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0"/>
        <v/>
      </c>
      <c r="N26" s="13"/>
      <c r="O26" s="73" t="str">
        <f t="shared" si="1"/>
        <v/>
      </c>
      <c r="P26" s="73">
        <f t="shared" si="2"/>
        <v>0</v>
      </c>
      <c r="Q26" s="73" t="str">
        <f t="shared" si="4"/>
        <v/>
      </c>
      <c r="R26" s="73" t="str">
        <f t="shared" si="3"/>
        <v/>
      </c>
      <c r="S26" s="73" t="str">
        <f t="shared" si="5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0"/>
        <v/>
      </c>
      <c r="N27" s="13"/>
      <c r="O27" s="73" t="str">
        <f t="shared" si="1"/>
        <v/>
      </c>
      <c r="P27" s="73">
        <f t="shared" si="2"/>
        <v>0</v>
      </c>
      <c r="Q27" s="73" t="str">
        <f t="shared" si="4"/>
        <v/>
      </c>
      <c r="R27" s="73" t="str">
        <f t="shared" si="3"/>
        <v/>
      </c>
      <c r="S27" s="73" t="str">
        <f t="shared" si="5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0"/>
        <v/>
      </c>
      <c r="N28" s="13"/>
      <c r="O28" s="73" t="str">
        <f t="shared" si="1"/>
        <v/>
      </c>
      <c r="P28" s="73">
        <f t="shared" si="2"/>
        <v>0</v>
      </c>
      <c r="Q28" s="73" t="str">
        <f t="shared" si="4"/>
        <v/>
      </c>
      <c r="R28" s="73" t="str">
        <f t="shared" si="3"/>
        <v/>
      </c>
      <c r="S28" s="73" t="str">
        <f t="shared" si="5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0"/>
        <v/>
      </c>
      <c r="N29" s="13"/>
      <c r="O29" s="73" t="str">
        <f t="shared" si="1"/>
        <v/>
      </c>
      <c r="P29" s="73">
        <f t="shared" si="2"/>
        <v>0</v>
      </c>
      <c r="Q29" s="73" t="str">
        <f t="shared" si="4"/>
        <v/>
      </c>
      <c r="R29" s="73" t="str">
        <f t="shared" si="3"/>
        <v/>
      </c>
      <c r="S29" s="73" t="str">
        <f t="shared" si="5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0"/>
        <v/>
      </c>
      <c r="N30" s="13"/>
      <c r="O30" s="73" t="str">
        <f t="shared" si="1"/>
        <v/>
      </c>
      <c r="P30" s="73">
        <f t="shared" si="2"/>
        <v>0</v>
      </c>
      <c r="Q30" s="73" t="str">
        <f t="shared" si="4"/>
        <v/>
      </c>
      <c r="R30" s="73" t="str">
        <f t="shared" si="3"/>
        <v/>
      </c>
      <c r="S30" s="73" t="str">
        <f t="shared" si="5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0"/>
        <v/>
      </c>
      <c r="N31" s="13"/>
      <c r="O31" s="73" t="str">
        <f t="shared" si="1"/>
        <v/>
      </c>
      <c r="P31" s="73">
        <f t="shared" si="2"/>
        <v>0</v>
      </c>
      <c r="Q31" s="73" t="str">
        <f t="shared" si="4"/>
        <v/>
      </c>
      <c r="R31" s="73" t="str">
        <f t="shared" si="3"/>
        <v/>
      </c>
      <c r="S31" s="73" t="str">
        <f t="shared" si="5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0"/>
        <v/>
      </c>
      <c r="N32" s="13"/>
      <c r="O32" s="73" t="str">
        <f t="shared" si="1"/>
        <v/>
      </c>
      <c r="P32" s="73">
        <f t="shared" si="2"/>
        <v>0</v>
      </c>
      <c r="Q32" s="73" t="str">
        <f t="shared" si="4"/>
        <v/>
      </c>
      <c r="R32" s="73" t="str">
        <f t="shared" si="3"/>
        <v/>
      </c>
      <c r="S32" s="73" t="str">
        <f t="shared" si="5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0"/>
        <v/>
      </c>
      <c r="N33" s="13"/>
      <c r="O33" s="73" t="str">
        <f t="shared" si="1"/>
        <v/>
      </c>
      <c r="P33" s="73">
        <f t="shared" si="2"/>
        <v>0</v>
      </c>
      <c r="Q33" s="73" t="str">
        <f t="shared" si="4"/>
        <v/>
      </c>
      <c r="R33" s="73" t="str">
        <f t="shared" si="3"/>
        <v/>
      </c>
      <c r="S33" s="73" t="str">
        <f t="shared" si="5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0"/>
        <v/>
      </c>
      <c r="N34" s="13"/>
      <c r="O34" s="73" t="str">
        <f t="shared" si="1"/>
        <v/>
      </c>
      <c r="P34" s="73">
        <f t="shared" si="2"/>
        <v>0</v>
      </c>
      <c r="Q34" s="73" t="str">
        <f t="shared" si="4"/>
        <v/>
      </c>
      <c r="R34" s="73" t="str">
        <f t="shared" si="3"/>
        <v/>
      </c>
      <c r="S34" s="73" t="str">
        <f t="shared" si="5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0"/>
        <v/>
      </c>
      <c r="N35" s="13"/>
      <c r="O35" s="73" t="str">
        <f t="shared" si="1"/>
        <v/>
      </c>
      <c r="P35" s="73">
        <f t="shared" si="2"/>
        <v>0</v>
      </c>
      <c r="Q35" s="73" t="str">
        <f t="shared" si="4"/>
        <v/>
      </c>
      <c r="R35" s="73" t="str">
        <f t="shared" si="3"/>
        <v/>
      </c>
      <c r="S35" s="73" t="str">
        <f t="shared" si="5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0"/>
        <v/>
      </c>
      <c r="N36" s="13"/>
      <c r="O36" s="73" t="str">
        <f t="shared" si="1"/>
        <v/>
      </c>
      <c r="P36" s="73">
        <f t="shared" si="2"/>
        <v>0</v>
      </c>
      <c r="Q36" s="73" t="str">
        <f t="shared" si="4"/>
        <v/>
      </c>
      <c r="R36" s="73" t="str">
        <f t="shared" si="3"/>
        <v/>
      </c>
      <c r="S36" s="73" t="str">
        <f t="shared" si="5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0"/>
        <v/>
      </c>
      <c r="N37" s="13"/>
      <c r="O37" s="73" t="str">
        <f t="shared" si="1"/>
        <v/>
      </c>
      <c r="P37" s="73">
        <f t="shared" si="2"/>
        <v>0</v>
      </c>
      <c r="Q37" s="73" t="str">
        <f t="shared" si="4"/>
        <v/>
      </c>
      <c r="R37" s="73" t="str">
        <f t="shared" si="3"/>
        <v/>
      </c>
      <c r="S37" s="73" t="str">
        <f t="shared" si="5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0"/>
        <v/>
      </c>
      <c r="N38" s="13"/>
      <c r="O38" s="73" t="str">
        <f t="shared" si="1"/>
        <v/>
      </c>
      <c r="P38" s="73">
        <f t="shared" si="2"/>
        <v>0</v>
      </c>
      <c r="Q38" s="73" t="str">
        <f t="shared" si="4"/>
        <v/>
      </c>
      <c r="R38" s="73" t="str">
        <f t="shared" si="3"/>
        <v/>
      </c>
      <c r="S38" s="73" t="str">
        <f t="shared" si="5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0"/>
        <v/>
      </c>
      <c r="N39" s="13"/>
      <c r="O39" s="73" t="str">
        <f t="shared" si="1"/>
        <v/>
      </c>
      <c r="P39" s="73">
        <f t="shared" si="2"/>
        <v>0</v>
      </c>
      <c r="Q39" s="73" t="str">
        <f t="shared" si="4"/>
        <v/>
      </c>
      <c r="R39" s="73" t="str">
        <f t="shared" si="3"/>
        <v/>
      </c>
      <c r="S39" s="73" t="str">
        <f t="shared" si="5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0"/>
        <v/>
      </c>
      <c r="N40" s="13"/>
      <c r="O40" s="73" t="str">
        <f t="shared" si="1"/>
        <v/>
      </c>
      <c r="P40" s="73">
        <f t="shared" si="2"/>
        <v>0</v>
      </c>
      <c r="Q40" s="73" t="str">
        <f t="shared" si="4"/>
        <v/>
      </c>
      <c r="R40" s="73" t="str">
        <f t="shared" si="3"/>
        <v/>
      </c>
      <c r="S40" s="73" t="str">
        <f t="shared" si="5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0"/>
        <v/>
      </c>
      <c r="N41" s="13"/>
      <c r="O41" s="73" t="str">
        <f t="shared" si="1"/>
        <v/>
      </c>
      <c r="P41" s="73">
        <f t="shared" si="2"/>
        <v>0</v>
      </c>
      <c r="Q41" s="73" t="str">
        <f t="shared" si="4"/>
        <v/>
      </c>
      <c r="R41" s="73" t="str">
        <f t="shared" si="3"/>
        <v/>
      </c>
      <c r="S41" s="73" t="str">
        <f t="shared" si="5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0"/>
        <v/>
      </c>
      <c r="N42" s="13"/>
      <c r="O42" s="73" t="str">
        <f t="shared" si="1"/>
        <v/>
      </c>
      <c r="P42" s="73">
        <f t="shared" si="2"/>
        <v>0</v>
      </c>
      <c r="Q42" s="73" t="str">
        <f t="shared" si="4"/>
        <v/>
      </c>
      <c r="R42" s="73" t="str">
        <f t="shared" si="3"/>
        <v/>
      </c>
      <c r="S42" s="73" t="str">
        <f t="shared" si="5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0"/>
        <v/>
      </c>
      <c r="N43" s="13"/>
      <c r="O43" s="73" t="str">
        <f t="shared" si="1"/>
        <v/>
      </c>
      <c r="P43" s="73">
        <f t="shared" si="2"/>
        <v>0</v>
      </c>
      <c r="Q43" s="73" t="str">
        <f t="shared" si="4"/>
        <v/>
      </c>
      <c r="R43" s="73" t="str">
        <f t="shared" si="3"/>
        <v/>
      </c>
      <c r="S43" s="73" t="str">
        <f t="shared" si="5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0"/>
        <v/>
      </c>
      <c r="N44" s="13"/>
      <c r="O44" s="73" t="str">
        <f t="shared" si="1"/>
        <v/>
      </c>
      <c r="P44" s="73">
        <f t="shared" si="2"/>
        <v>0</v>
      </c>
      <c r="Q44" s="73" t="str">
        <f t="shared" si="4"/>
        <v/>
      </c>
      <c r="R44" s="73" t="str">
        <f t="shared" si="3"/>
        <v/>
      </c>
      <c r="S44" s="73" t="str">
        <f t="shared" si="5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0"/>
        <v/>
      </c>
      <c r="N45" s="13"/>
      <c r="O45" s="73" t="str">
        <f t="shared" si="1"/>
        <v/>
      </c>
      <c r="P45" s="73">
        <f t="shared" si="2"/>
        <v>0</v>
      </c>
      <c r="Q45" s="73" t="str">
        <f t="shared" si="4"/>
        <v/>
      </c>
      <c r="R45" s="73" t="str">
        <f t="shared" si="3"/>
        <v/>
      </c>
      <c r="S45" s="73" t="str">
        <f t="shared" si="5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0"/>
        <v/>
      </c>
      <c r="N46" s="13"/>
      <c r="O46" s="73" t="str">
        <f t="shared" si="1"/>
        <v/>
      </c>
      <c r="P46" s="73">
        <f t="shared" si="2"/>
        <v>0</v>
      </c>
      <c r="Q46" s="73" t="str">
        <f t="shared" si="4"/>
        <v/>
      </c>
      <c r="R46" s="73" t="str">
        <f t="shared" si="3"/>
        <v/>
      </c>
      <c r="S46" s="73" t="str">
        <f t="shared" si="5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0"/>
        <v/>
      </c>
      <c r="N47" s="13"/>
      <c r="O47" s="73" t="str">
        <f t="shared" si="1"/>
        <v/>
      </c>
      <c r="P47" s="73">
        <f t="shared" si="2"/>
        <v>0</v>
      </c>
      <c r="Q47" s="73" t="str">
        <f t="shared" si="4"/>
        <v/>
      </c>
      <c r="R47" s="73" t="str">
        <f t="shared" si="3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0"/>
        <v/>
      </c>
      <c r="N48" s="13"/>
      <c r="O48" s="73" t="str">
        <f t="shared" si="1"/>
        <v/>
      </c>
      <c r="P48" s="73">
        <f t="shared" si="2"/>
        <v>0</v>
      </c>
      <c r="Q48" s="73" t="str">
        <f t="shared" si="4"/>
        <v/>
      </c>
      <c r="R48" s="73" t="str">
        <f t="shared" si="3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0"/>
        <v/>
      </c>
      <c r="N49" s="13"/>
      <c r="O49" s="73" t="str">
        <f t="shared" si="1"/>
        <v/>
      </c>
      <c r="P49" s="73">
        <f t="shared" si="2"/>
        <v>0</v>
      </c>
      <c r="Q49" s="73" t="str">
        <f t="shared" si="4"/>
        <v/>
      </c>
      <c r="R49" s="73" t="str">
        <f t="shared" si="3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0"/>
        <v/>
      </c>
      <c r="N50" s="13"/>
      <c r="O50" s="73" t="str">
        <f t="shared" si="1"/>
        <v/>
      </c>
      <c r="P50" s="73">
        <f t="shared" si="2"/>
        <v>0</v>
      </c>
      <c r="Q50" s="73" t="str">
        <f t="shared" si="4"/>
        <v/>
      </c>
      <c r="R50" s="73" t="str">
        <f t="shared" si="3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0"/>
        <v/>
      </c>
      <c r="N51" s="13"/>
      <c r="O51" s="73" t="str">
        <f t="shared" si="1"/>
        <v/>
      </c>
      <c r="P51" s="73">
        <f t="shared" si="2"/>
        <v>0</v>
      </c>
      <c r="Q51" s="73" t="str">
        <f t="shared" si="4"/>
        <v/>
      </c>
      <c r="R51" s="73" t="str">
        <f t="shared" si="3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0"/>
        <v/>
      </c>
      <c r="N52" s="13"/>
      <c r="O52" s="73" t="str">
        <f t="shared" si="1"/>
        <v/>
      </c>
      <c r="P52" s="73">
        <f t="shared" si="2"/>
        <v>0</v>
      </c>
      <c r="Q52" s="73" t="str">
        <f t="shared" si="4"/>
        <v/>
      </c>
      <c r="R52" s="73" t="str">
        <f t="shared" si="3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0"/>
        <v/>
      </c>
      <c r="N53" s="13"/>
      <c r="O53" s="73" t="str">
        <f t="shared" si="1"/>
        <v/>
      </c>
      <c r="P53" s="73">
        <f t="shared" si="2"/>
        <v>0</v>
      </c>
      <c r="Q53" s="73" t="str">
        <f t="shared" si="4"/>
        <v/>
      </c>
      <c r="R53" s="73" t="str">
        <f t="shared" si="3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0"/>
        <v/>
      </c>
      <c r="O54" s="73" t="str">
        <f t="shared" si="1"/>
        <v/>
      </c>
      <c r="P54" s="73">
        <f t="shared" si="2"/>
        <v>0</v>
      </c>
      <c r="Q54" s="73" t="str">
        <f t="shared" si="4"/>
        <v/>
      </c>
      <c r="R54" s="73" t="str">
        <f t="shared" si="3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0"/>
        <v/>
      </c>
      <c r="O55" s="73" t="str">
        <f t="shared" si="1"/>
        <v/>
      </c>
      <c r="P55" s="73">
        <f t="shared" si="2"/>
        <v>0</v>
      </c>
      <c r="Q55" s="73" t="str">
        <f t="shared" si="4"/>
        <v/>
      </c>
      <c r="R55" s="73" t="str">
        <f t="shared" si="3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0"/>
        <v/>
      </c>
      <c r="O56" s="73" t="str">
        <f t="shared" si="1"/>
        <v/>
      </c>
      <c r="P56" s="73">
        <f t="shared" si="2"/>
        <v>0</v>
      </c>
      <c r="Q56" s="73" t="str">
        <f t="shared" si="4"/>
        <v/>
      </c>
      <c r="R56" s="73" t="str">
        <f t="shared" si="3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0"/>
        <v/>
      </c>
      <c r="O57" s="73" t="str">
        <f t="shared" si="1"/>
        <v/>
      </c>
      <c r="P57" s="73">
        <f t="shared" si="2"/>
        <v>0</v>
      </c>
      <c r="Q57" s="73" t="str">
        <f t="shared" si="4"/>
        <v/>
      </c>
      <c r="R57" s="73" t="str">
        <f t="shared" si="3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0"/>
        <v/>
      </c>
      <c r="O58" s="73" t="str">
        <f t="shared" si="1"/>
        <v/>
      </c>
      <c r="P58" s="73">
        <f t="shared" si="2"/>
        <v>0</v>
      </c>
      <c r="Q58" s="73" t="str">
        <f t="shared" si="4"/>
        <v/>
      </c>
      <c r="R58" s="73" t="str">
        <f t="shared" si="3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0"/>
        <v/>
      </c>
      <c r="O59" s="73" t="str">
        <f t="shared" si="1"/>
        <v/>
      </c>
      <c r="P59" s="73">
        <f t="shared" si="2"/>
        <v>0</v>
      </c>
      <c r="Q59" s="73" t="str">
        <f t="shared" si="4"/>
        <v/>
      </c>
      <c r="R59" s="73" t="str">
        <f t="shared" si="3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0"/>
        <v/>
      </c>
      <c r="O60" s="73" t="str">
        <f t="shared" si="1"/>
        <v/>
      </c>
      <c r="P60" s="73">
        <f t="shared" si="2"/>
        <v>0</v>
      </c>
      <c r="Q60" s="73" t="str">
        <f t="shared" si="4"/>
        <v/>
      </c>
      <c r="R60" s="73" t="str">
        <f t="shared" si="3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0"/>
        <v/>
      </c>
      <c r="O61" s="73" t="str">
        <f t="shared" si="1"/>
        <v/>
      </c>
      <c r="P61" s="73">
        <f t="shared" si="2"/>
        <v>0</v>
      </c>
      <c r="Q61" s="73" t="str">
        <f t="shared" si="4"/>
        <v/>
      </c>
      <c r="R61" s="73" t="str">
        <f t="shared" si="3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0"/>
        <v/>
      </c>
      <c r="O62" s="73" t="str">
        <f t="shared" si="1"/>
        <v/>
      </c>
      <c r="P62" s="73">
        <f t="shared" si="2"/>
        <v>0</v>
      </c>
      <c r="Q62" s="73" t="str">
        <f t="shared" si="4"/>
        <v/>
      </c>
      <c r="R62" s="73" t="str">
        <f t="shared" si="3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0"/>
        <v/>
      </c>
      <c r="O63" s="73" t="str">
        <f t="shared" si="1"/>
        <v/>
      </c>
      <c r="P63" s="73">
        <f t="shared" si="2"/>
        <v>0</v>
      </c>
      <c r="Q63" s="73" t="str">
        <f t="shared" si="4"/>
        <v/>
      </c>
      <c r="R63" s="73" t="str">
        <f t="shared" si="3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0"/>
        <v/>
      </c>
      <c r="O64" s="73" t="str">
        <f t="shared" si="1"/>
        <v/>
      </c>
      <c r="P64" s="73">
        <f t="shared" si="2"/>
        <v>0</v>
      </c>
      <c r="Q64" s="73" t="str">
        <f t="shared" si="4"/>
        <v/>
      </c>
      <c r="R64" s="73" t="str">
        <f t="shared" si="3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0"/>
        <v/>
      </c>
      <c r="O65" s="73" t="str">
        <f t="shared" si="1"/>
        <v/>
      </c>
      <c r="P65" s="73">
        <f t="shared" si="2"/>
        <v>0</v>
      </c>
      <c r="Q65" s="73" t="str">
        <f t="shared" si="4"/>
        <v/>
      </c>
      <c r="R65" s="73" t="str">
        <f t="shared" si="3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0"/>
        <v/>
      </c>
      <c r="O66" s="73" t="str">
        <f t="shared" si="1"/>
        <v/>
      </c>
      <c r="P66" s="73">
        <f t="shared" si="2"/>
        <v>0</v>
      </c>
      <c r="Q66" s="73" t="str">
        <f t="shared" si="4"/>
        <v/>
      </c>
      <c r="R66" s="73" t="str">
        <f t="shared" si="3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0"/>
        <v/>
      </c>
      <c r="O67" s="73" t="str">
        <f t="shared" si="1"/>
        <v/>
      </c>
      <c r="P67" s="73">
        <f t="shared" si="2"/>
        <v>0</v>
      </c>
      <c r="Q67" s="73" t="str">
        <f t="shared" si="4"/>
        <v/>
      </c>
      <c r="R67" s="73" t="str">
        <f t="shared" si="3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0"/>
        <v/>
      </c>
      <c r="O68" s="73" t="str">
        <f t="shared" si="1"/>
        <v/>
      </c>
      <c r="P68" s="73">
        <f t="shared" si="2"/>
        <v>0</v>
      </c>
      <c r="Q68" s="73" t="str">
        <f t="shared" si="4"/>
        <v/>
      </c>
      <c r="R68" s="73" t="str">
        <f t="shared" si="3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0"/>
        <v/>
      </c>
      <c r="O69" s="73" t="str">
        <f t="shared" si="1"/>
        <v/>
      </c>
      <c r="P69" s="73">
        <f t="shared" si="2"/>
        <v>0</v>
      </c>
      <c r="Q69" s="73" t="str">
        <f t="shared" si="4"/>
        <v/>
      </c>
      <c r="R69" s="73" t="str">
        <f t="shared" si="3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0"/>
        <v/>
      </c>
      <c r="O70" s="73" t="str">
        <f t="shared" si="1"/>
        <v/>
      </c>
      <c r="P70" s="73">
        <f t="shared" si="2"/>
        <v>0</v>
      </c>
      <c r="Q70" s="73" t="str">
        <f t="shared" si="4"/>
        <v/>
      </c>
      <c r="R70" s="73" t="str">
        <f t="shared" si="3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0"/>
        <v/>
      </c>
      <c r="O71" s="73" t="str">
        <f t="shared" si="1"/>
        <v/>
      </c>
      <c r="P71" s="73">
        <f t="shared" si="2"/>
        <v>0</v>
      </c>
      <c r="Q71" s="73" t="str">
        <f t="shared" si="4"/>
        <v/>
      </c>
      <c r="R71" s="73" t="str">
        <f t="shared" si="3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0"/>
        <v/>
      </c>
      <c r="O72" s="73" t="str">
        <f t="shared" si="1"/>
        <v/>
      </c>
      <c r="P72" s="73">
        <f t="shared" si="2"/>
        <v>0</v>
      </c>
      <c r="Q72" s="73" t="str">
        <f t="shared" si="4"/>
        <v/>
      </c>
      <c r="R72" s="73" t="str">
        <f t="shared" si="3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0"/>
        <v/>
      </c>
      <c r="O73" s="73" t="str">
        <f t="shared" si="1"/>
        <v/>
      </c>
      <c r="P73" s="73">
        <f t="shared" si="2"/>
        <v>0</v>
      </c>
      <c r="Q73" s="73" t="str">
        <f t="shared" si="4"/>
        <v/>
      </c>
      <c r="R73" s="73" t="str">
        <f t="shared" si="3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0"/>
        <v/>
      </c>
      <c r="O74" s="73" t="str">
        <f t="shared" si="1"/>
        <v/>
      </c>
      <c r="P74" s="73">
        <f t="shared" si="2"/>
        <v>0</v>
      </c>
      <c r="Q74" s="73" t="str">
        <f t="shared" si="4"/>
        <v/>
      </c>
      <c r="R74" s="73" t="str">
        <f t="shared" si="3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0"/>
        <v/>
      </c>
      <c r="O75" s="73" t="str">
        <f t="shared" si="1"/>
        <v/>
      </c>
      <c r="P75" s="73">
        <f t="shared" si="2"/>
        <v>0</v>
      </c>
      <c r="Q75" s="73" t="str">
        <f t="shared" si="4"/>
        <v/>
      </c>
      <c r="R75" s="73" t="str">
        <f t="shared" si="3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0"/>
        <v/>
      </c>
      <c r="O76" s="73" t="str">
        <f t="shared" si="1"/>
        <v/>
      </c>
      <c r="P76" s="73">
        <f t="shared" si="2"/>
        <v>0</v>
      </c>
      <c r="Q76" s="73" t="str">
        <f t="shared" si="4"/>
        <v/>
      </c>
      <c r="R76" s="73" t="str">
        <f t="shared" si="3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0"/>
        <v/>
      </c>
      <c r="O77" s="73" t="str">
        <f t="shared" si="1"/>
        <v/>
      </c>
      <c r="P77" s="73">
        <f t="shared" si="2"/>
        <v>0</v>
      </c>
      <c r="Q77" s="73" t="str">
        <f t="shared" si="4"/>
        <v/>
      </c>
      <c r="R77" s="73" t="str">
        <f t="shared" si="3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0"/>
        <v/>
      </c>
      <c r="O78" s="73" t="str">
        <f t="shared" si="1"/>
        <v/>
      </c>
      <c r="P78" s="73">
        <f t="shared" ref="P78:P141" si="6">IF($H78=0%,G78,"")</f>
        <v>0</v>
      </c>
      <c r="Q78" s="73" t="str">
        <f t="shared" si="4"/>
        <v/>
      </c>
      <c r="R78" s="73" t="str">
        <f t="shared" si="3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O79" s="73" t="str">
        <f t="shared" ref="O79:O142" si="8">IF($H79="E",G79,"")</f>
        <v/>
      </c>
      <c r="P79" s="73">
        <f t="shared" si="6"/>
        <v>0</v>
      </c>
      <c r="Q79" s="73" t="str">
        <f t="shared" si="4"/>
        <v/>
      </c>
      <c r="R79" s="73" t="str">
        <f t="shared" si="3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O80" s="73" t="str">
        <f t="shared" si="8"/>
        <v/>
      </c>
      <c r="P80" s="73">
        <f t="shared" si="6"/>
        <v>0</v>
      </c>
      <c r="Q80" s="73" t="str">
        <f t="shared" ref="Q80:Q143" si="9">IF(OR($H80=2%,$H80=6%,$H80=8%),$I80/$H80,IF($H80="0% Decreto",G80,""))</f>
        <v/>
      </c>
      <c r="R80" s="73" t="str">
        <f t="shared" ref="R80:R143" si="10">IF(OR($H80=15%,$H80=16%),$I80/$H80,"")</f>
        <v/>
      </c>
      <c r="S80" s="73" t="str">
        <f t="shared" ref="S80:S143" si="11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O81" s="73" t="str">
        <f t="shared" si="8"/>
        <v/>
      </c>
      <c r="P81" s="73">
        <f t="shared" si="6"/>
        <v>0</v>
      </c>
      <c r="Q81" s="73" t="str">
        <f t="shared" si="9"/>
        <v/>
      </c>
      <c r="R81" s="73" t="str">
        <f t="shared" si="10"/>
        <v/>
      </c>
      <c r="S81" s="73" t="str">
        <f t="shared" si="11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O82" s="73" t="str">
        <f t="shared" si="8"/>
        <v/>
      </c>
      <c r="P82" s="73">
        <f t="shared" si="6"/>
        <v>0</v>
      </c>
      <c r="Q82" s="73" t="str">
        <f t="shared" si="9"/>
        <v/>
      </c>
      <c r="R82" s="73" t="str">
        <f t="shared" si="10"/>
        <v/>
      </c>
      <c r="S82" s="73" t="str">
        <f t="shared" si="11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O83" s="73" t="str">
        <f t="shared" si="8"/>
        <v/>
      </c>
      <c r="P83" s="73">
        <f t="shared" si="6"/>
        <v>0</v>
      </c>
      <c r="Q83" s="73" t="str">
        <f t="shared" si="9"/>
        <v/>
      </c>
      <c r="R83" s="73" t="str">
        <f t="shared" si="10"/>
        <v/>
      </c>
      <c r="S83" s="73" t="str">
        <f t="shared" si="11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O84" s="73" t="str">
        <f t="shared" si="8"/>
        <v/>
      </c>
      <c r="P84" s="73">
        <f t="shared" si="6"/>
        <v>0</v>
      </c>
      <c r="Q84" s="73" t="str">
        <f t="shared" si="9"/>
        <v/>
      </c>
      <c r="R84" s="73" t="str">
        <f t="shared" si="10"/>
        <v/>
      </c>
      <c r="S84" s="73" t="str">
        <f t="shared" si="11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O85" s="73" t="str">
        <f t="shared" si="8"/>
        <v/>
      </c>
      <c r="P85" s="73">
        <f t="shared" si="6"/>
        <v>0</v>
      </c>
      <c r="Q85" s="73" t="str">
        <f t="shared" si="9"/>
        <v/>
      </c>
      <c r="R85" s="73" t="str">
        <f t="shared" si="10"/>
        <v/>
      </c>
      <c r="S85" s="73" t="str">
        <f t="shared" si="11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O86" s="73" t="str">
        <f t="shared" si="8"/>
        <v/>
      </c>
      <c r="P86" s="73">
        <f t="shared" si="6"/>
        <v>0</v>
      </c>
      <c r="Q86" s="73" t="str">
        <f t="shared" si="9"/>
        <v/>
      </c>
      <c r="R86" s="73" t="str">
        <f t="shared" si="10"/>
        <v/>
      </c>
      <c r="S86" s="73" t="str">
        <f t="shared" si="11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O87" s="73" t="str">
        <f t="shared" si="8"/>
        <v/>
      </c>
      <c r="P87" s="73">
        <f t="shared" si="6"/>
        <v>0</v>
      </c>
      <c r="Q87" s="73" t="str">
        <f t="shared" si="9"/>
        <v/>
      </c>
      <c r="R87" s="73" t="str">
        <f t="shared" si="10"/>
        <v/>
      </c>
      <c r="S87" s="73" t="str">
        <f t="shared" si="11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O88" s="73" t="str">
        <f t="shared" si="8"/>
        <v/>
      </c>
      <c r="P88" s="73">
        <f t="shared" si="6"/>
        <v>0</v>
      </c>
      <c r="Q88" s="73" t="str">
        <f t="shared" si="9"/>
        <v/>
      </c>
      <c r="R88" s="73" t="str">
        <f t="shared" si="10"/>
        <v/>
      </c>
      <c r="S88" s="73" t="str">
        <f t="shared" si="11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O89" s="73" t="str">
        <f t="shared" si="8"/>
        <v/>
      </c>
      <c r="P89" s="73">
        <f t="shared" si="6"/>
        <v>0</v>
      </c>
      <c r="Q89" s="73" t="str">
        <f t="shared" si="9"/>
        <v/>
      </c>
      <c r="R89" s="73" t="str">
        <f t="shared" si="10"/>
        <v/>
      </c>
      <c r="S89" s="73" t="str">
        <f t="shared" si="11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O90" s="73" t="str">
        <f t="shared" si="8"/>
        <v/>
      </c>
      <c r="P90" s="73">
        <f t="shared" si="6"/>
        <v>0</v>
      </c>
      <c r="Q90" s="73" t="str">
        <f t="shared" si="9"/>
        <v/>
      </c>
      <c r="R90" s="73" t="str">
        <f t="shared" si="10"/>
        <v/>
      </c>
      <c r="S90" s="73" t="str">
        <f t="shared" si="11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O91" s="73" t="str">
        <f t="shared" si="8"/>
        <v/>
      </c>
      <c r="P91" s="73">
        <f t="shared" si="6"/>
        <v>0</v>
      </c>
      <c r="Q91" s="73" t="str">
        <f t="shared" si="9"/>
        <v/>
      </c>
      <c r="R91" s="73" t="str">
        <f t="shared" si="10"/>
        <v/>
      </c>
      <c r="S91" s="73" t="str">
        <f t="shared" si="11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O92" s="73" t="str">
        <f t="shared" si="8"/>
        <v/>
      </c>
      <c r="P92" s="73">
        <f t="shared" si="6"/>
        <v>0</v>
      </c>
      <c r="Q92" s="73" t="str">
        <f t="shared" si="9"/>
        <v/>
      </c>
      <c r="R92" s="73" t="str">
        <f t="shared" si="10"/>
        <v/>
      </c>
      <c r="S92" s="73" t="str">
        <f t="shared" si="11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O93" s="73" t="str">
        <f t="shared" si="8"/>
        <v/>
      </c>
      <c r="P93" s="73">
        <f t="shared" si="6"/>
        <v>0</v>
      </c>
      <c r="Q93" s="73" t="str">
        <f t="shared" si="9"/>
        <v/>
      </c>
      <c r="R93" s="73" t="str">
        <f t="shared" si="10"/>
        <v/>
      </c>
      <c r="S93" s="73" t="str">
        <f t="shared" si="11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O94" s="73" t="str">
        <f t="shared" si="8"/>
        <v/>
      </c>
      <c r="P94" s="73">
        <f t="shared" si="6"/>
        <v>0</v>
      </c>
      <c r="Q94" s="73" t="str">
        <f t="shared" si="9"/>
        <v/>
      </c>
      <c r="R94" s="73" t="str">
        <f t="shared" si="10"/>
        <v/>
      </c>
      <c r="S94" s="73" t="str">
        <f t="shared" si="11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O95" s="73" t="str">
        <f t="shared" si="8"/>
        <v/>
      </c>
      <c r="P95" s="73">
        <f t="shared" si="6"/>
        <v>0</v>
      </c>
      <c r="Q95" s="73" t="str">
        <f t="shared" si="9"/>
        <v/>
      </c>
      <c r="R95" s="73" t="str">
        <f t="shared" si="10"/>
        <v/>
      </c>
      <c r="S95" s="73" t="str">
        <f t="shared" si="11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O96" s="73" t="str">
        <f t="shared" si="8"/>
        <v/>
      </c>
      <c r="P96" s="73">
        <f t="shared" si="6"/>
        <v>0</v>
      </c>
      <c r="Q96" s="73" t="str">
        <f t="shared" si="9"/>
        <v/>
      </c>
      <c r="R96" s="73" t="str">
        <f t="shared" si="10"/>
        <v/>
      </c>
      <c r="S96" s="73" t="str">
        <f t="shared" si="11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O97" s="73" t="str">
        <f t="shared" si="8"/>
        <v/>
      </c>
      <c r="P97" s="73">
        <f t="shared" si="6"/>
        <v>0</v>
      </c>
      <c r="Q97" s="73" t="str">
        <f t="shared" si="9"/>
        <v/>
      </c>
      <c r="R97" s="73" t="str">
        <f t="shared" si="10"/>
        <v/>
      </c>
      <c r="S97" s="73" t="str">
        <f t="shared" si="11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O98" s="73" t="str">
        <f t="shared" si="8"/>
        <v/>
      </c>
      <c r="P98" s="73">
        <f t="shared" si="6"/>
        <v>0</v>
      </c>
      <c r="Q98" s="73" t="str">
        <f t="shared" si="9"/>
        <v/>
      </c>
      <c r="R98" s="73" t="str">
        <f t="shared" si="10"/>
        <v/>
      </c>
      <c r="S98" s="73" t="str">
        <f t="shared" si="11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O99" s="73" t="str">
        <f t="shared" si="8"/>
        <v/>
      </c>
      <c r="P99" s="73">
        <f t="shared" si="6"/>
        <v>0</v>
      </c>
      <c r="Q99" s="73" t="str">
        <f t="shared" si="9"/>
        <v/>
      </c>
      <c r="R99" s="73" t="str">
        <f t="shared" si="10"/>
        <v/>
      </c>
      <c r="S99" s="73" t="str">
        <f t="shared" si="11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O100" s="73" t="str">
        <f t="shared" si="8"/>
        <v/>
      </c>
      <c r="P100" s="73">
        <f t="shared" si="6"/>
        <v>0</v>
      </c>
      <c r="Q100" s="73" t="str">
        <f t="shared" si="9"/>
        <v/>
      </c>
      <c r="R100" s="73" t="str">
        <f t="shared" si="10"/>
        <v/>
      </c>
      <c r="S100" s="73" t="str">
        <f t="shared" si="11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O101" s="73" t="str">
        <f t="shared" si="8"/>
        <v/>
      </c>
      <c r="P101" s="73">
        <f t="shared" si="6"/>
        <v>0</v>
      </c>
      <c r="Q101" s="73" t="str">
        <f t="shared" si="9"/>
        <v/>
      </c>
      <c r="R101" s="73" t="str">
        <f t="shared" si="10"/>
        <v/>
      </c>
      <c r="S101" s="73" t="str">
        <f t="shared" si="11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O102" s="73" t="str">
        <f t="shared" si="8"/>
        <v/>
      </c>
      <c r="P102" s="73">
        <f t="shared" si="6"/>
        <v>0</v>
      </c>
      <c r="Q102" s="73" t="str">
        <f t="shared" si="9"/>
        <v/>
      </c>
      <c r="R102" s="73" t="str">
        <f t="shared" si="10"/>
        <v/>
      </c>
      <c r="S102" s="73" t="str">
        <f t="shared" si="11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O103" s="73" t="str">
        <f t="shared" si="8"/>
        <v/>
      </c>
      <c r="P103" s="73">
        <f t="shared" si="6"/>
        <v>0</v>
      </c>
      <c r="Q103" s="73" t="str">
        <f t="shared" si="9"/>
        <v/>
      </c>
      <c r="R103" s="73" t="str">
        <f t="shared" si="10"/>
        <v/>
      </c>
      <c r="S103" s="73" t="str">
        <f t="shared" si="11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O104" s="73" t="str">
        <f t="shared" si="8"/>
        <v/>
      </c>
      <c r="P104" s="73">
        <f t="shared" si="6"/>
        <v>0</v>
      </c>
      <c r="Q104" s="73" t="str">
        <f t="shared" si="9"/>
        <v/>
      </c>
      <c r="R104" s="73" t="str">
        <f t="shared" si="10"/>
        <v/>
      </c>
      <c r="S104" s="73" t="str">
        <f t="shared" si="11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O105" s="73" t="str">
        <f t="shared" si="8"/>
        <v/>
      </c>
      <c r="P105" s="73">
        <f t="shared" si="6"/>
        <v>0</v>
      </c>
      <c r="Q105" s="73" t="str">
        <f t="shared" si="9"/>
        <v/>
      </c>
      <c r="R105" s="73" t="str">
        <f t="shared" si="10"/>
        <v/>
      </c>
      <c r="S105" s="73" t="str">
        <f t="shared" si="11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O106" s="73" t="str">
        <f t="shared" si="8"/>
        <v/>
      </c>
      <c r="P106" s="73">
        <f t="shared" si="6"/>
        <v>0</v>
      </c>
      <c r="Q106" s="73" t="str">
        <f t="shared" si="9"/>
        <v/>
      </c>
      <c r="R106" s="73" t="str">
        <f t="shared" si="10"/>
        <v/>
      </c>
      <c r="S106" s="73" t="str">
        <f t="shared" si="11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O107" s="73" t="str">
        <f t="shared" si="8"/>
        <v/>
      </c>
      <c r="P107" s="73">
        <f t="shared" si="6"/>
        <v>0</v>
      </c>
      <c r="Q107" s="73" t="str">
        <f t="shared" si="9"/>
        <v/>
      </c>
      <c r="R107" s="73" t="str">
        <f t="shared" si="10"/>
        <v/>
      </c>
      <c r="S107" s="73" t="str">
        <f t="shared" si="11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O108" s="73" t="str">
        <f t="shared" si="8"/>
        <v/>
      </c>
      <c r="P108" s="73">
        <f t="shared" si="6"/>
        <v>0</v>
      </c>
      <c r="Q108" s="73" t="str">
        <f t="shared" si="9"/>
        <v/>
      </c>
      <c r="R108" s="73" t="str">
        <f t="shared" si="10"/>
        <v/>
      </c>
      <c r="S108" s="73" t="str">
        <f t="shared" si="11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O109" s="73" t="str">
        <f t="shared" si="8"/>
        <v/>
      </c>
      <c r="P109" s="73">
        <f t="shared" si="6"/>
        <v>0</v>
      </c>
      <c r="Q109" s="73" t="str">
        <f t="shared" si="9"/>
        <v/>
      </c>
      <c r="R109" s="73" t="str">
        <f t="shared" si="10"/>
        <v/>
      </c>
      <c r="S109" s="73" t="str">
        <f t="shared" si="11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O110" s="73" t="str">
        <f t="shared" si="8"/>
        <v/>
      </c>
      <c r="P110" s="73">
        <f t="shared" si="6"/>
        <v>0</v>
      </c>
      <c r="Q110" s="73" t="str">
        <f t="shared" si="9"/>
        <v/>
      </c>
      <c r="R110" s="73" t="str">
        <f t="shared" si="10"/>
        <v/>
      </c>
      <c r="S110" s="73" t="str">
        <f t="shared" si="11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O111" s="73" t="str">
        <f t="shared" si="8"/>
        <v/>
      </c>
      <c r="P111" s="73">
        <f t="shared" si="6"/>
        <v>0</v>
      </c>
      <c r="Q111" s="73" t="str">
        <f t="shared" si="9"/>
        <v/>
      </c>
      <c r="R111" s="73" t="str">
        <f t="shared" si="10"/>
        <v/>
      </c>
      <c r="S111" s="73" t="str">
        <f t="shared" si="11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O112" s="73" t="str">
        <f t="shared" si="8"/>
        <v/>
      </c>
      <c r="P112" s="73">
        <f t="shared" si="6"/>
        <v>0</v>
      </c>
      <c r="Q112" s="73" t="str">
        <f t="shared" si="9"/>
        <v/>
      </c>
      <c r="R112" s="73" t="str">
        <f t="shared" si="10"/>
        <v/>
      </c>
      <c r="S112" s="73" t="str">
        <f t="shared" si="11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O113" s="73" t="str">
        <f t="shared" si="8"/>
        <v/>
      </c>
      <c r="P113" s="73">
        <f t="shared" si="6"/>
        <v>0</v>
      </c>
      <c r="Q113" s="73" t="str">
        <f t="shared" si="9"/>
        <v/>
      </c>
      <c r="R113" s="73" t="str">
        <f t="shared" si="10"/>
        <v/>
      </c>
      <c r="S113" s="73" t="str">
        <f t="shared" si="11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O114" s="73" t="str">
        <f t="shared" si="8"/>
        <v/>
      </c>
      <c r="P114" s="73">
        <f t="shared" si="6"/>
        <v>0</v>
      </c>
      <c r="Q114" s="73" t="str">
        <f t="shared" si="9"/>
        <v/>
      </c>
      <c r="R114" s="73" t="str">
        <f t="shared" si="10"/>
        <v/>
      </c>
      <c r="S114" s="73" t="str">
        <f t="shared" si="11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O115" s="73" t="str">
        <f t="shared" si="8"/>
        <v/>
      </c>
      <c r="P115" s="73">
        <f t="shared" si="6"/>
        <v>0</v>
      </c>
      <c r="Q115" s="73" t="str">
        <f t="shared" si="9"/>
        <v/>
      </c>
      <c r="R115" s="73" t="str">
        <f t="shared" si="10"/>
        <v/>
      </c>
      <c r="S115" s="73" t="str">
        <f t="shared" si="11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O116" s="73" t="str">
        <f t="shared" si="8"/>
        <v/>
      </c>
      <c r="P116" s="73">
        <f t="shared" si="6"/>
        <v>0</v>
      </c>
      <c r="Q116" s="73" t="str">
        <f t="shared" si="9"/>
        <v/>
      </c>
      <c r="R116" s="73" t="str">
        <f t="shared" si="10"/>
        <v/>
      </c>
      <c r="S116" s="73" t="str">
        <f t="shared" si="11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O117" s="73" t="str">
        <f t="shared" si="8"/>
        <v/>
      </c>
      <c r="P117" s="73">
        <f t="shared" si="6"/>
        <v>0</v>
      </c>
      <c r="Q117" s="73" t="str">
        <f t="shared" si="9"/>
        <v/>
      </c>
      <c r="R117" s="73" t="str">
        <f t="shared" si="10"/>
        <v/>
      </c>
      <c r="S117" s="73" t="str">
        <f t="shared" si="11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O118" s="73" t="str">
        <f t="shared" si="8"/>
        <v/>
      </c>
      <c r="P118" s="73">
        <f t="shared" si="6"/>
        <v>0</v>
      </c>
      <c r="Q118" s="73" t="str">
        <f t="shared" si="9"/>
        <v/>
      </c>
      <c r="R118" s="73" t="str">
        <f t="shared" si="10"/>
        <v/>
      </c>
      <c r="S118" s="73" t="str">
        <f t="shared" si="11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O119" s="73" t="str">
        <f t="shared" si="8"/>
        <v/>
      </c>
      <c r="P119" s="73">
        <f t="shared" si="6"/>
        <v>0</v>
      </c>
      <c r="Q119" s="73" t="str">
        <f t="shared" si="9"/>
        <v/>
      </c>
      <c r="R119" s="73" t="str">
        <f t="shared" si="10"/>
        <v/>
      </c>
      <c r="S119" s="73" t="str">
        <f t="shared" si="11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O120" s="73" t="str">
        <f t="shared" si="8"/>
        <v/>
      </c>
      <c r="P120" s="73">
        <f t="shared" si="6"/>
        <v>0</v>
      </c>
      <c r="Q120" s="73" t="str">
        <f t="shared" si="9"/>
        <v/>
      </c>
      <c r="R120" s="73" t="str">
        <f t="shared" si="10"/>
        <v/>
      </c>
      <c r="S120" s="73" t="str">
        <f t="shared" si="11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O121" s="73" t="str">
        <f t="shared" si="8"/>
        <v/>
      </c>
      <c r="P121" s="73">
        <f t="shared" si="6"/>
        <v>0</v>
      </c>
      <c r="Q121" s="73" t="str">
        <f t="shared" si="9"/>
        <v/>
      </c>
      <c r="R121" s="73" t="str">
        <f t="shared" si="10"/>
        <v/>
      </c>
      <c r="S121" s="73" t="str">
        <f t="shared" si="11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O122" s="73" t="str">
        <f t="shared" si="8"/>
        <v/>
      </c>
      <c r="P122" s="73">
        <f t="shared" si="6"/>
        <v>0</v>
      </c>
      <c r="Q122" s="73" t="str">
        <f t="shared" si="9"/>
        <v/>
      </c>
      <c r="R122" s="73" t="str">
        <f t="shared" si="10"/>
        <v/>
      </c>
      <c r="S122" s="73" t="str">
        <f t="shared" si="11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O123" s="73" t="str">
        <f t="shared" si="8"/>
        <v/>
      </c>
      <c r="P123" s="73">
        <f t="shared" si="6"/>
        <v>0</v>
      </c>
      <c r="Q123" s="73" t="str">
        <f t="shared" si="9"/>
        <v/>
      </c>
      <c r="R123" s="73" t="str">
        <f t="shared" si="10"/>
        <v/>
      </c>
      <c r="S123" s="73" t="str">
        <f t="shared" si="11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O124" s="73" t="str">
        <f t="shared" si="8"/>
        <v/>
      </c>
      <c r="P124" s="73">
        <f t="shared" si="6"/>
        <v>0</v>
      </c>
      <c r="Q124" s="73" t="str">
        <f t="shared" si="9"/>
        <v/>
      </c>
      <c r="R124" s="73" t="str">
        <f t="shared" si="10"/>
        <v/>
      </c>
      <c r="S124" s="73" t="str">
        <f t="shared" si="11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O125" s="73" t="str">
        <f t="shared" si="8"/>
        <v/>
      </c>
      <c r="P125" s="73">
        <f t="shared" si="6"/>
        <v>0</v>
      </c>
      <c r="Q125" s="73" t="str">
        <f t="shared" si="9"/>
        <v/>
      </c>
      <c r="R125" s="73" t="str">
        <f t="shared" si="10"/>
        <v/>
      </c>
      <c r="S125" s="73" t="str">
        <f t="shared" si="11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O126" s="73" t="str">
        <f t="shared" si="8"/>
        <v/>
      </c>
      <c r="P126" s="73">
        <f t="shared" si="6"/>
        <v>0</v>
      </c>
      <c r="Q126" s="73" t="str">
        <f t="shared" si="9"/>
        <v/>
      </c>
      <c r="R126" s="73" t="str">
        <f t="shared" si="10"/>
        <v/>
      </c>
      <c r="S126" s="73" t="str">
        <f t="shared" si="11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O127" s="73" t="str">
        <f t="shared" si="8"/>
        <v/>
      </c>
      <c r="P127" s="73">
        <f t="shared" si="6"/>
        <v>0</v>
      </c>
      <c r="Q127" s="73" t="str">
        <f t="shared" si="9"/>
        <v/>
      </c>
      <c r="R127" s="73" t="str">
        <f t="shared" si="10"/>
        <v/>
      </c>
      <c r="S127" s="73" t="str">
        <f t="shared" si="11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O128" s="73" t="str">
        <f t="shared" si="8"/>
        <v/>
      </c>
      <c r="P128" s="73">
        <f t="shared" si="6"/>
        <v>0</v>
      </c>
      <c r="Q128" s="73" t="str">
        <f t="shared" si="9"/>
        <v/>
      </c>
      <c r="R128" s="73" t="str">
        <f t="shared" si="10"/>
        <v/>
      </c>
      <c r="S128" s="73" t="str">
        <f t="shared" si="11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O129" s="73" t="str">
        <f t="shared" si="8"/>
        <v/>
      </c>
      <c r="P129" s="73">
        <f t="shared" si="6"/>
        <v>0</v>
      </c>
      <c r="Q129" s="73" t="str">
        <f t="shared" si="9"/>
        <v/>
      </c>
      <c r="R129" s="73" t="str">
        <f t="shared" si="10"/>
        <v/>
      </c>
      <c r="S129" s="73" t="str">
        <f t="shared" si="11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O130" s="73" t="str">
        <f t="shared" si="8"/>
        <v/>
      </c>
      <c r="P130" s="73">
        <f t="shared" si="6"/>
        <v>0</v>
      </c>
      <c r="Q130" s="73" t="str">
        <f t="shared" si="9"/>
        <v/>
      </c>
      <c r="R130" s="73" t="str">
        <f t="shared" si="10"/>
        <v/>
      </c>
      <c r="S130" s="73" t="str">
        <f t="shared" si="11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O131" s="73" t="str">
        <f t="shared" si="8"/>
        <v/>
      </c>
      <c r="P131" s="73">
        <f t="shared" si="6"/>
        <v>0</v>
      </c>
      <c r="Q131" s="73" t="str">
        <f t="shared" si="9"/>
        <v/>
      </c>
      <c r="R131" s="73" t="str">
        <f t="shared" si="10"/>
        <v/>
      </c>
      <c r="S131" s="73" t="str">
        <f t="shared" si="11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O132" s="73" t="str">
        <f t="shared" si="8"/>
        <v/>
      </c>
      <c r="P132" s="73">
        <f t="shared" si="6"/>
        <v>0</v>
      </c>
      <c r="Q132" s="73" t="str">
        <f t="shared" si="9"/>
        <v/>
      </c>
      <c r="R132" s="73" t="str">
        <f t="shared" si="10"/>
        <v/>
      </c>
      <c r="S132" s="73" t="str">
        <f t="shared" si="11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O133" s="73" t="str">
        <f t="shared" si="8"/>
        <v/>
      </c>
      <c r="P133" s="73">
        <f t="shared" si="6"/>
        <v>0</v>
      </c>
      <c r="Q133" s="73" t="str">
        <f t="shared" si="9"/>
        <v/>
      </c>
      <c r="R133" s="73" t="str">
        <f t="shared" si="10"/>
        <v/>
      </c>
      <c r="S133" s="73" t="str">
        <f t="shared" si="11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O134" s="73" t="str">
        <f t="shared" si="8"/>
        <v/>
      </c>
      <c r="P134" s="73">
        <f t="shared" si="6"/>
        <v>0</v>
      </c>
      <c r="Q134" s="73" t="str">
        <f t="shared" si="9"/>
        <v/>
      </c>
      <c r="R134" s="73" t="str">
        <f t="shared" si="10"/>
        <v/>
      </c>
      <c r="S134" s="73" t="str">
        <f t="shared" si="11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O135" s="73" t="str">
        <f t="shared" si="8"/>
        <v/>
      </c>
      <c r="P135" s="73">
        <f t="shared" si="6"/>
        <v>0</v>
      </c>
      <c r="Q135" s="73" t="str">
        <f t="shared" si="9"/>
        <v/>
      </c>
      <c r="R135" s="73" t="str">
        <f t="shared" si="10"/>
        <v/>
      </c>
      <c r="S135" s="73" t="str">
        <f t="shared" si="11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O136" s="73" t="str">
        <f t="shared" si="8"/>
        <v/>
      </c>
      <c r="P136" s="73">
        <f t="shared" si="6"/>
        <v>0</v>
      </c>
      <c r="Q136" s="73" t="str">
        <f t="shared" si="9"/>
        <v/>
      </c>
      <c r="R136" s="73" t="str">
        <f t="shared" si="10"/>
        <v/>
      </c>
      <c r="S136" s="73" t="str">
        <f t="shared" si="11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O137" s="73" t="str">
        <f t="shared" si="8"/>
        <v/>
      </c>
      <c r="P137" s="73">
        <f t="shared" si="6"/>
        <v>0</v>
      </c>
      <c r="Q137" s="73" t="str">
        <f t="shared" si="9"/>
        <v/>
      </c>
      <c r="R137" s="73" t="str">
        <f t="shared" si="10"/>
        <v/>
      </c>
      <c r="S137" s="73" t="str">
        <f t="shared" si="11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O138" s="73" t="str">
        <f t="shared" si="8"/>
        <v/>
      </c>
      <c r="P138" s="73">
        <f t="shared" si="6"/>
        <v>0</v>
      </c>
      <c r="Q138" s="73" t="str">
        <f t="shared" si="9"/>
        <v/>
      </c>
      <c r="R138" s="73" t="str">
        <f t="shared" si="10"/>
        <v/>
      </c>
      <c r="S138" s="73" t="str">
        <f t="shared" si="11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O139" s="73" t="str">
        <f t="shared" si="8"/>
        <v/>
      </c>
      <c r="P139" s="73">
        <f t="shared" si="6"/>
        <v>0</v>
      </c>
      <c r="Q139" s="73" t="str">
        <f t="shared" si="9"/>
        <v/>
      </c>
      <c r="R139" s="73" t="str">
        <f t="shared" si="10"/>
        <v/>
      </c>
      <c r="S139" s="73" t="str">
        <f t="shared" si="11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O140" s="73" t="str">
        <f t="shared" si="8"/>
        <v/>
      </c>
      <c r="P140" s="73">
        <f t="shared" si="6"/>
        <v>0</v>
      </c>
      <c r="Q140" s="73" t="str">
        <f t="shared" si="9"/>
        <v/>
      </c>
      <c r="R140" s="73" t="str">
        <f t="shared" si="10"/>
        <v/>
      </c>
      <c r="S140" s="73" t="str">
        <f t="shared" si="11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O141" s="73" t="str">
        <f t="shared" si="8"/>
        <v/>
      </c>
      <c r="P141" s="73">
        <f t="shared" si="6"/>
        <v>0</v>
      </c>
      <c r="Q141" s="73" t="str">
        <f t="shared" si="9"/>
        <v/>
      </c>
      <c r="R141" s="73" t="str">
        <f t="shared" si="10"/>
        <v/>
      </c>
      <c r="S141" s="73" t="str">
        <f t="shared" si="11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O142" s="73" t="str">
        <f t="shared" si="8"/>
        <v/>
      </c>
      <c r="P142" s="73">
        <f t="shared" ref="P142:P205" si="12">IF($H142=0%,G142,"")</f>
        <v>0</v>
      </c>
      <c r="Q142" s="73" t="str">
        <f t="shared" si="9"/>
        <v/>
      </c>
      <c r="R142" s="73" t="str">
        <f t="shared" si="10"/>
        <v/>
      </c>
      <c r="S142" s="73" t="str">
        <f t="shared" si="11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O143" s="73" t="str">
        <f t="shared" ref="O143:O206" si="14">IF($H143="E",G143,"")</f>
        <v/>
      </c>
      <c r="P143" s="73">
        <f t="shared" si="12"/>
        <v>0</v>
      </c>
      <c r="Q143" s="73" t="str">
        <f t="shared" si="9"/>
        <v/>
      </c>
      <c r="R143" s="73" t="str">
        <f t="shared" si="10"/>
        <v/>
      </c>
      <c r="S143" s="73" t="str">
        <f t="shared" si="11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O144" s="73" t="str">
        <f t="shared" si="14"/>
        <v/>
      </c>
      <c r="P144" s="73">
        <f t="shared" si="12"/>
        <v>0</v>
      </c>
      <c r="Q144" s="73" t="str">
        <f t="shared" ref="Q144:Q207" si="15">IF(OR($H144=2%,$H144=6%,$H144=8%),$I144/$H144,IF($H144="0% Decreto",G144,""))</f>
        <v/>
      </c>
      <c r="R144" s="73" t="str">
        <f t="shared" ref="R144:R207" si="16">IF(OR($H144=15%,$H144=16%),$I144/$H144,"")</f>
        <v/>
      </c>
      <c r="S144" s="73" t="str">
        <f t="shared" ref="S144:S207" si="17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O145" s="73" t="str">
        <f t="shared" si="14"/>
        <v/>
      </c>
      <c r="P145" s="73">
        <f t="shared" si="12"/>
        <v>0</v>
      </c>
      <c r="Q145" s="73" t="str">
        <f t="shared" si="15"/>
        <v/>
      </c>
      <c r="R145" s="73" t="str">
        <f t="shared" si="16"/>
        <v/>
      </c>
      <c r="S145" s="73" t="str">
        <f t="shared" si="17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O146" s="73" t="str">
        <f t="shared" si="14"/>
        <v/>
      </c>
      <c r="P146" s="73">
        <f t="shared" si="12"/>
        <v>0</v>
      </c>
      <c r="Q146" s="73" t="str">
        <f t="shared" si="15"/>
        <v/>
      </c>
      <c r="R146" s="73" t="str">
        <f t="shared" si="16"/>
        <v/>
      </c>
      <c r="S146" s="73" t="str">
        <f t="shared" si="17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O147" s="73" t="str">
        <f t="shared" si="14"/>
        <v/>
      </c>
      <c r="P147" s="73">
        <f t="shared" si="12"/>
        <v>0</v>
      </c>
      <c r="Q147" s="73" t="str">
        <f t="shared" si="15"/>
        <v/>
      </c>
      <c r="R147" s="73" t="str">
        <f t="shared" si="16"/>
        <v/>
      </c>
      <c r="S147" s="73" t="str">
        <f t="shared" si="17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O148" s="73" t="str">
        <f t="shared" si="14"/>
        <v/>
      </c>
      <c r="P148" s="73">
        <f t="shared" si="12"/>
        <v>0</v>
      </c>
      <c r="Q148" s="73" t="str">
        <f t="shared" si="15"/>
        <v/>
      </c>
      <c r="R148" s="73" t="str">
        <f t="shared" si="16"/>
        <v/>
      </c>
      <c r="S148" s="73" t="str">
        <f t="shared" si="17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O149" s="73" t="str">
        <f t="shared" si="14"/>
        <v/>
      </c>
      <c r="P149" s="73">
        <f t="shared" si="12"/>
        <v>0</v>
      </c>
      <c r="Q149" s="73" t="str">
        <f t="shared" si="15"/>
        <v/>
      </c>
      <c r="R149" s="73" t="str">
        <f t="shared" si="16"/>
        <v/>
      </c>
      <c r="S149" s="73" t="str">
        <f t="shared" si="17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O150" s="73" t="str">
        <f t="shared" si="14"/>
        <v/>
      </c>
      <c r="P150" s="73">
        <f t="shared" si="12"/>
        <v>0</v>
      </c>
      <c r="Q150" s="73" t="str">
        <f t="shared" si="15"/>
        <v/>
      </c>
      <c r="R150" s="73" t="str">
        <f t="shared" si="16"/>
        <v/>
      </c>
      <c r="S150" s="73" t="str">
        <f t="shared" si="17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O151" s="73" t="str">
        <f t="shared" si="14"/>
        <v/>
      </c>
      <c r="P151" s="73">
        <f t="shared" si="12"/>
        <v>0</v>
      </c>
      <c r="Q151" s="73" t="str">
        <f t="shared" si="15"/>
        <v/>
      </c>
      <c r="R151" s="73" t="str">
        <f t="shared" si="16"/>
        <v/>
      </c>
      <c r="S151" s="73" t="str">
        <f t="shared" si="17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O152" s="73" t="str">
        <f t="shared" si="14"/>
        <v/>
      </c>
      <c r="P152" s="73">
        <f t="shared" si="12"/>
        <v>0</v>
      </c>
      <c r="Q152" s="73" t="str">
        <f t="shared" si="15"/>
        <v/>
      </c>
      <c r="R152" s="73" t="str">
        <f t="shared" si="16"/>
        <v/>
      </c>
      <c r="S152" s="73" t="str">
        <f t="shared" si="17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O153" s="73" t="str">
        <f t="shared" si="14"/>
        <v/>
      </c>
      <c r="P153" s="73">
        <f t="shared" si="12"/>
        <v>0</v>
      </c>
      <c r="Q153" s="73" t="str">
        <f t="shared" si="15"/>
        <v/>
      </c>
      <c r="R153" s="73" t="str">
        <f t="shared" si="16"/>
        <v/>
      </c>
      <c r="S153" s="73" t="str">
        <f t="shared" si="17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O154" s="73" t="str">
        <f t="shared" si="14"/>
        <v/>
      </c>
      <c r="P154" s="73">
        <f t="shared" si="12"/>
        <v>0</v>
      </c>
      <c r="Q154" s="73" t="str">
        <f t="shared" si="15"/>
        <v/>
      </c>
      <c r="R154" s="73" t="str">
        <f t="shared" si="16"/>
        <v/>
      </c>
      <c r="S154" s="73" t="str">
        <f t="shared" si="17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O155" s="73" t="str">
        <f t="shared" si="14"/>
        <v/>
      </c>
      <c r="P155" s="73">
        <f t="shared" si="12"/>
        <v>0</v>
      </c>
      <c r="Q155" s="73" t="str">
        <f t="shared" si="15"/>
        <v/>
      </c>
      <c r="R155" s="73" t="str">
        <f t="shared" si="16"/>
        <v/>
      </c>
      <c r="S155" s="73" t="str">
        <f t="shared" si="17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O156" s="73" t="str">
        <f t="shared" si="14"/>
        <v/>
      </c>
      <c r="P156" s="73">
        <f t="shared" si="12"/>
        <v>0</v>
      </c>
      <c r="Q156" s="73" t="str">
        <f t="shared" si="15"/>
        <v/>
      </c>
      <c r="R156" s="73" t="str">
        <f t="shared" si="16"/>
        <v/>
      </c>
      <c r="S156" s="73" t="str">
        <f t="shared" si="17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O157" s="73" t="str">
        <f t="shared" si="14"/>
        <v/>
      </c>
      <c r="P157" s="73">
        <f t="shared" si="12"/>
        <v>0</v>
      </c>
      <c r="Q157" s="73" t="str">
        <f t="shared" si="15"/>
        <v/>
      </c>
      <c r="R157" s="73" t="str">
        <f t="shared" si="16"/>
        <v/>
      </c>
      <c r="S157" s="73" t="str">
        <f t="shared" si="17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O158" s="73" t="str">
        <f t="shared" si="14"/>
        <v/>
      </c>
      <c r="P158" s="73">
        <f t="shared" si="12"/>
        <v>0</v>
      </c>
      <c r="Q158" s="73" t="str">
        <f t="shared" si="15"/>
        <v/>
      </c>
      <c r="R158" s="73" t="str">
        <f t="shared" si="16"/>
        <v/>
      </c>
      <c r="S158" s="73" t="str">
        <f t="shared" si="17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O159" s="73" t="str">
        <f t="shared" si="14"/>
        <v/>
      </c>
      <c r="P159" s="73">
        <f t="shared" si="12"/>
        <v>0</v>
      </c>
      <c r="Q159" s="73" t="str">
        <f t="shared" si="15"/>
        <v/>
      </c>
      <c r="R159" s="73" t="str">
        <f t="shared" si="16"/>
        <v/>
      </c>
      <c r="S159" s="73" t="str">
        <f t="shared" si="17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O160" s="73" t="str">
        <f t="shared" si="14"/>
        <v/>
      </c>
      <c r="P160" s="73">
        <f t="shared" si="12"/>
        <v>0</v>
      </c>
      <c r="Q160" s="73" t="str">
        <f t="shared" si="15"/>
        <v/>
      </c>
      <c r="R160" s="73" t="str">
        <f t="shared" si="16"/>
        <v/>
      </c>
      <c r="S160" s="73" t="str">
        <f t="shared" si="17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O161" s="73" t="str">
        <f t="shared" si="14"/>
        <v/>
      </c>
      <c r="P161" s="73">
        <f t="shared" si="12"/>
        <v>0</v>
      </c>
      <c r="Q161" s="73" t="str">
        <f t="shared" si="15"/>
        <v/>
      </c>
      <c r="R161" s="73" t="str">
        <f t="shared" si="16"/>
        <v/>
      </c>
      <c r="S161" s="73" t="str">
        <f t="shared" si="17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O162" s="73" t="str">
        <f t="shared" si="14"/>
        <v/>
      </c>
      <c r="P162" s="73">
        <f t="shared" si="12"/>
        <v>0</v>
      </c>
      <c r="Q162" s="73" t="str">
        <f t="shared" si="15"/>
        <v/>
      </c>
      <c r="R162" s="73" t="str">
        <f t="shared" si="16"/>
        <v/>
      </c>
      <c r="S162" s="73" t="str">
        <f t="shared" si="17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O163" s="73" t="str">
        <f t="shared" si="14"/>
        <v/>
      </c>
      <c r="P163" s="73">
        <f t="shared" si="12"/>
        <v>0</v>
      </c>
      <c r="Q163" s="73" t="str">
        <f t="shared" si="15"/>
        <v/>
      </c>
      <c r="R163" s="73" t="str">
        <f t="shared" si="16"/>
        <v/>
      </c>
      <c r="S163" s="73" t="str">
        <f t="shared" si="17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O164" s="73" t="str">
        <f t="shared" si="14"/>
        <v/>
      </c>
      <c r="P164" s="73">
        <f t="shared" si="12"/>
        <v>0</v>
      </c>
      <c r="Q164" s="73" t="str">
        <f t="shared" si="15"/>
        <v/>
      </c>
      <c r="R164" s="73" t="str">
        <f t="shared" si="16"/>
        <v/>
      </c>
      <c r="S164" s="73" t="str">
        <f t="shared" si="17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O165" s="73" t="str">
        <f t="shared" si="14"/>
        <v/>
      </c>
      <c r="P165" s="73">
        <f t="shared" si="12"/>
        <v>0</v>
      </c>
      <c r="Q165" s="73" t="str">
        <f t="shared" si="15"/>
        <v/>
      </c>
      <c r="R165" s="73" t="str">
        <f t="shared" si="16"/>
        <v/>
      </c>
      <c r="S165" s="73" t="str">
        <f t="shared" si="17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O166" s="73" t="str">
        <f t="shared" si="14"/>
        <v/>
      </c>
      <c r="P166" s="73">
        <f t="shared" si="12"/>
        <v>0</v>
      </c>
      <c r="Q166" s="73" t="str">
        <f t="shared" si="15"/>
        <v/>
      </c>
      <c r="R166" s="73" t="str">
        <f t="shared" si="16"/>
        <v/>
      </c>
      <c r="S166" s="73" t="str">
        <f t="shared" si="17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O167" s="73" t="str">
        <f t="shared" si="14"/>
        <v/>
      </c>
      <c r="P167" s="73">
        <f t="shared" si="12"/>
        <v>0</v>
      </c>
      <c r="Q167" s="73" t="str">
        <f t="shared" si="15"/>
        <v/>
      </c>
      <c r="R167" s="73" t="str">
        <f t="shared" si="16"/>
        <v/>
      </c>
      <c r="S167" s="73" t="str">
        <f t="shared" si="17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O168" s="73" t="str">
        <f t="shared" si="14"/>
        <v/>
      </c>
      <c r="P168" s="73">
        <f t="shared" si="12"/>
        <v>0</v>
      </c>
      <c r="Q168" s="73" t="str">
        <f t="shared" si="15"/>
        <v/>
      </c>
      <c r="R168" s="73" t="str">
        <f t="shared" si="16"/>
        <v/>
      </c>
      <c r="S168" s="73" t="str">
        <f t="shared" si="17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O169" s="73" t="str">
        <f t="shared" si="14"/>
        <v/>
      </c>
      <c r="P169" s="73">
        <f t="shared" si="12"/>
        <v>0</v>
      </c>
      <c r="Q169" s="73" t="str">
        <f t="shared" si="15"/>
        <v/>
      </c>
      <c r="R169" s="73" t="str">
        <f t="shared" si="16"/>
        <v/>
      </c>
      <c r="S169" s="73" t="str">
        <f t="shared" si="17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O170" s="73" t="str">
        <f t="shared" si="14"/>
        <v/>
      </c>
      <c r="P170" s="73">
        <f t="shared" si="12"/>
        <v>0</v>
      </c>
      <c r="Q170" s="73" t="str">
        <f t="shared" si="15"/>
        <v/>
      </c>
      <c r="R170" s="73" t="str">
        <f t="shared" si="16"/>
        <v/>
      </c>
      <c r="S170" s="73" t="str">
        <f t="shared" si="17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O171" s="73" t="str">
        <f t="shared" si="14"/>
        <v/>
      </c>
      <c r="P171" s="73">
        <f t="shared" si="12"/>
        <v>0</v>
      </c>
      <c r="Q171" s="73" t="str">
        <f t="shared" si="15"/>
        <v/>
      </c>
      <c r="R171" s="73" t="str">
        <f t="shared" si="16"/>
        <v/>
      </c>
      <c r="S171" s="73" t="str">
        <f t="shared" si="17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O172" s="73" t="str">
        <f t="shared" si="14"/>
        <v/>
      </c>
      <c r="P172" s="73">
        <f t="shared" si="12"/>
        <v>0</v>
      </c>
      <c r="Q172" s="73" t="str">
        <f t="shared" si="15"/>
        <v/>
      </c>
      <c r="R172" s="73" t="str">
        <f t="shared" si="16"/>
        <v/>
      </c>
      <c r="S172" s="73" t="str">
        <f t="shared" si="17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O173" s="73" t="str">
        <f t="shared" si="14"/>
        <v/>
      </c>
      <c r="P173" s="73">
        <f t="shared" si="12"/>
        <v>0</v>
      </c>
      <c r="Q173" s="73" t="str">
        <f t="shared" si="15"/>
        <v/>
      </c>
      <c r="R173" s="73" t="str">
        <f t="shared" si="16"/>
        <v/>
      </c>
      <c r="S173" s="73" t="str">
        <f t="shared" si="17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O174" s="73" t="str">
        <f t="shared" si="14"/>
        <v/>
      </c>
      <c r="P174" s="73">
        <f t="shared" si="12"/>
        <v>0</v>
      </c>
      <c r="Q174" s="73" t="str">
        <f t="shared" si="15"/>
        <v/>
      </c>
      <c r="R174" s="73" t="str">
        <f t="shared" si="16"/>
        <v/>
      </c>
      <c r="S174" s="73" t="str">
        <f t="shared" si="17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O175" s="73" t="str">
        <f t="shared" si="14"/>
        <v/>
      </c>
      <c r="P175" s="73">
        <f t="shared" si="12"/>
        <v>0</v>
      </c>
      <c r="Q175" s="73" t="str">
        <f t="shared" si="15"/>
        <v/>
      </c>
      <c r="R175" s="73" t="str">
        <f t="shared" si="16"/>
        <v/>
      </c>
      <c r="S175" s="73" t="str">
        <f t="shared" si="17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O176" s="73" t="str">
        <f t="shared" si="14"/>
        <v/>
      </c>
      <c r="P176" s="73">
        <f t="shared" si="12"/>
        <v>0</v>
      </c>
      <c r="Q176" s="73" t="str">
        <f t="shared" si="15"/>
        <v/>
      </c>
      <c r="R176" s="73" t="str">
        <f t="shared" si="16"/>
        <v/>
      </c>
      <c r="S176" s="73" t="str">
        <f t="shared" si="17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O177" s="73" t="str">
        <f t="shared" si="14"/>
        <v/>
      </c>
      <c r="P177" s="73">
        <f t="shared" si="12"/>
        <v>0</v>
      </c>
      <c r="Q177" s="73" t="str">
        <f t="shared" si="15"/>
        <v/>
      </c>
      <c r="R177" s="73" t="str">
        <f t="shared" si="16"/>
        <v/>
      </c>
      <c r="S177" s="73" t="str">
        <f t="shared" si="17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O178" s="73" t="str">
        <f t="shared" si="14"/>
        <v/>
      </c>
      <c r="P178" s="73">
        <f t="shared" si="12"/>
        <v>0</v>
      </c>
      <c r="Q178" s="73" t="str">
        <f t="shared" si="15"/>
        <v/>
      </c>
      <c r="R178" s="73" t="str">
        <f t="shared" si="16"/>
        <v/>
      </c>
      <c r="S178" s="73" t="str">
        <f t="shared" si="17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O179" s="73" t="str">
        <f t="shared" si="14"/>
        <v/>
      </c>
      <c r="P179" s="73">
        <f t="shared" si="12"/>
        <v>0</v>
      </c>
      <c r="Q179" s="73" t="str">
        <f t="shared" si="15"/>
        <v/>
      </c>
      <c r="R179" s="73" t="str">
        <f t="shared" si="16"/>
        <v/>
      </c>
      <c r="S179" s="73" t="str">
        <f t="shared" si="17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O180" s="73" t="str">
        <f t="shared" si="14"/>
        <v/>
      </c>
      <c r="P180" s="73">
        <f t="shared" si="12"/>
        <v>0</v>
      </c>
      <c r="Q180" s="73" t="str">
        <f t="shared" si="15"/>
        <v/>
      </c>
      <c r="R180" s="73" t="str">
        <f t="shared" si="16"/>
        <v/>
      </c>
      <c r="S180" s="73" t="str">
        <f t="shared" si="17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O181" s="73" t="str">
        <f t="shared" si="14"/>
        <v/>
      </c>
      <c r="P181" s="73">
        <f t="shared" si="12"/>
        <v>0</v>
      </c>
      <c r="Q181" s="73" t="str">
        <f t="shared" si="15"/>
        <v/>
      </c>
      <c r="R181" s="73" t="str">
        <f t="shared" si="16"/>
        <v/>
      </c>
      <c r="S181" s="73" t="str">
        <f t="shared" si="17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O182" s="73" t="str">
        <f t="shared" si="14"/>
        <v/>
      </c>
      <c r="P182" s="73">
        <f t="shared" si="12"/>
        <v>0</v>
      </c>
      <c r="Q182" s="73" t="str">
        <f t="shared" si="15"/>
        <v/>
      </c>
      <c r="R182" s="73" t="str">
        <f t="shared" si="16"/>
        <v/>
      </c>
      <c r="S182" s="73" t="str">
        <f t="shared" si="17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O183" s="73" t="str">
        <f t="shared" si="14"/>
        <v/>
      </c>
      <c r="P183" s="73">
        <f t="shared" si="12"/>
        <v>0</v>
      </c>
      <c r="Q183" s="73" t="str">
        <f t="shared" si="15"/>
        <v/>
      </c>
      <c r="R183" s="73" t="str">
        <f t="shared" si="16"/>
        <v/>
      </c>
      <c r="S183" s="73" t="str">
        <f t="shared" si="17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O184" s="73" t="str">
        <f t="shared" si="14"/>
        <v/>
      </c>
      <c r="P184" s="73">
        <f t="shared" si="12"/>
        <v>0</v>
      </c>
      <c r="Q184" s="73" t="str">
        <f t="shared" si="15"/>
        <v/>
      </c>
      <c r="R184" s="73" t="str">
        <f t="shared" si="16"/>
        <v/>
      </c>
      <c r="S184" s="73" t="str">
        <f t="shared" si="17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O185" s="73" t="str">
        <f t="shared" si="14"/>
        <v/>
      </c>
      <c r="P185" s="73">
        <f t="shared" si="12"/>
        <v>0</v>
      </c>
      <c r="Q185" s="73" t="str">
        <f t="shared" si="15"/>
        <v/>
      </c>
      <c r="R185" s="73" t="str">
        <f t="shared" si="16"/>
        <v/>
      </c>
      <c r="S185" s="73" t="str">
        <f t="shared" si="17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O186" s="73" t="str">
        <f t="shared" si="14"/>
        <v/>
      </c>
      <c r="P186" s="73">
        <f t="shared" si="12"/>
        <v>0</v>
      </c>
      <c r="Q186" s="73" t="str">
        <f t="shared" si="15"/>
        <v/>
      </c>
      <c r="R186" s="73" t="str">
        <f t="shared" si="16"/>
        <v/>
      </c>
      <c r="S186" s="73" t="str">
        <f t="shared" si="17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O187" s="73" t="str">
        <f t="shared" si="14"/>
        <v/>
      </c>
      <c r="P187" s="73">
        <f t="shared" si="12"/>
        <v>0</v>
      </c>
      <c r="Q187" s="73" t="str">
        <f t="shared" si="15"/>
        <v/>
      </c>
      <c r="R187" s="73" t="str">
        <f t="shared" si="16"/>
        <v/>
      </c>
      <c r="S187" s="73" t="str">
        <f t="shared" si="17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O188" s="73" t="str">
        <f t="shared" si="14"/>
        <v/>
      </c>
      <c r="P188" s="73">
        <f t="shared" si="12"/>
        <v>0</v>
      </c>
      <c r="Q188" s="73" t="str">
        <f t="shared" si="15"/>
        <v/>
      </c>
      <c r="R188" s="73" t="str">
        <f t="shared" si="16"/>
        <v/>
      </c>
      <c r="S188" s="73" t="str">
        <f t="shared" si="17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O189" s="73" t="str">
        <f t="shared" si="14"/>
        <v/>
      </c>
      <c r="P189" s="73">
        <f t="shared" si="12"/>
        <v>0</v>
      </c>
      <c r="Q189" s="73" t="str">
        <f t="shared" si="15"/>
        <v/>
      </c>
      <c r="R189" s="73" t="str">
        <f t="shared" si="16"/>
        <v/>
      </c>
      <c r="S189" s="73" t="str">
        <f t="shared" si="17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O190" s="73" t="str">
        <f t="shared" si="14"/>
        <v/>
      </c>
      <c r="P190" s="73">
        <f t="shared" si="12"/>
        <v>0</v>
      </c>
      <c r="Q190" s="73" t="str">
        <f t="shared" si="15"/>
        <v/>
      </c>
      <c r="R190" s="73" t="str">
        <f t="shared" si="16"/>
        <v/>
      </c>
      <c r="S190" s="73" t="str">
        <f t="shared" si="17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O191" s="73" t="str">
        <f t="shared" si="14"/>
        <v/>
      </c>
      <c r="P191" s="73">
        <f t="shared" si="12"/>
        <v>0</v>
      </c>
      <c r="Q191" s="73" t="str">
        <f t="shared" si="15"/>
        <v/>
      </c>
      <c r="R191" s="73" t="str">
        <f t="shared" si="16"/>
        <v/>
      </c>
      <c r="S191" s="73" t="str">
        <f t="shared" si="17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O192" s="73" t="str">
        <f t="shared" si="14"/>
        <v/>
      </c>
      <c r="P192" s="73">
        <f t="shared" si="12"/>
        <v>0</v>
      </c>
      <c r="Q192" s="73" t="str">
        <f t="shared" si="15"/>
        <v/>
      </c>
      <c r="R192" s="73" t="str">
        <f t="shared" si="16"/>
        <v/>
      </c>
      <c r="S192" s="73" t="str">
        <f t="shared" si="17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O193" s="73" t="str">
        <f t="shared" si="14"/>
        <v/>
      </c>
      <c r="P193" s="73">
        <f t="shared" si="12"/>
        <v>0</v>
      </c>
      <c r="Q193" s="73" t="str">
        <f t="shared" si="15"/>
        <v/>
      </c>
      <c r="R193" s="73" t="str">
        <f t="shared" si="16"/>
        <v/>
      </c>
      <c r="S193" s="73" t="str">
        <f t="shared" si="17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O194" s="73" t="str">
        <f t="shared" si="14"/>
        <v/>
      </c>
      <c r="P194" s="73">
        <f t="shared" si="12"/>
        <v>0</v>
      </c>
      <c r="Q194" s="73" t="str">
        <f t="shared" si="15"/>
        <v/>
      </c>
      <c r="R194" s="73" t="str">
        <f t="shared" si="16"/>
        <v/>
      </c>
      <c r="S194" s="73" t="str">
        <f t="shared" si="17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O195" s="73" t="str">
        <f t="shared" si="14"/>
        <v/>
      </c>
      <c r="P195" s="73">
        <f t="shared" si="12"/>
        <v>0</v>
      </c>
      <c r="Q195" s="73" t="str">
        <f t="shared" si="15"/>
        <v/>
      </c>
      <c r="R195" s="73" t="str">
        <f t="shared" si="16"/>
        <v/>
      </c>
      <c r="S195" s="73" t="str">
        <f t="shared" si="17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O196" s="73" t="str">
        <f t="shared" si="14"/>
        <v/>
      </c>
      <c r="P196" s="73">
        <f t="shared" si="12"/>
        <v>0</v>
      </c>
      <c r="Q196" s="73" t="str">
        <f t="shared" si="15"/>
        <v/>
      </c>
      <c r="R196" s="73" t="str">
        <f t="shared" si="16"/>
        <v/>
      </c>
      <c r="S196" s="73" t="str">
        <f t="shared" si="17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O197" s="73" t="str">
        <f t="shared" si="14"/>
        <v/>
      </c>
      <c r="P197" s="73">
        <f t="shared" si="12"/>
        <v>0</v>
      </c>
      <c r="Q197" s="73" t="str">
        <f t="shared" si="15"/>
        <v/>
      </c>
      <c r="R197" s="73" t="str">
        <f t="shared" si="16"/>
        <v/>
      </c>
      <c r="S197" s="73" t="str">
        <f t="shared" si="17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O198" s="73" t="str">
        <f t="shared" si="14"/>
        <v/>
      </c>
      <c r="P198" s="73">
        <f t="shared" si="12"/>
        <v>0</v>
      </c>
      <c r="Q198" s="73" t="str">
        <f t="shared" si="15"/>
        <v/>
      </c>
      <c r="R198" s="73" t="str">
        <f t="shared" si="16"/>
        <v/>
      </c>
      <c r="S198" s="73" t="str">
        <f t="shared" si="17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O199" s="73" t="str">
        <f t="shared" si="14"/>
        <v/>
      </c>
      <c r="P199" s="73">
        <f t="shared" si="12"/>
        <v>0</v>
      </c>
      <c r="Q199" s="73" t="str">
        <f t="shared" si="15"/>
        <v/>
      </c>
      <c r="R199" s="73" t="str">
        <f t="shared" si="16"/>
        <v/>
      </c>
      <c r="S199" s="73" t="str">
        <f t="shared" si="17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O200" s="73" t="str">
        <f t="shared" si="14"/>
        <v/>
      </c>
      <c r="P200" s="73">
        <f t="shared" si="12"/>
        <v>0</v>
      </c>
      <c r="Q200" s="73" t="str">
        <f t="shared" si="15"/>
        <v/>
      </c>
      <c r="R200" s="73" t="str">
        <f t="shared" si="16"/>
        <v/>
      </c>
      <c r="S200" s="73" t="str">
        <f t="shared" si="17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O201" s="73" t="str">
        <f t="shared" si="14"/>
        <v/>
      </c>
      <c r="P201" s="73">
        <f t="shared" si="12"/>
        <v>0</v>
      </c>
      <c r="Q201" s="73" t="str">
        <f t="shared" si="15"/>
        <v/>
      </c>
      <c r="R201" s="73" t="str">
        <f t="shared" si="16"/>
        <v/>
      </c>
      <c r="S201" s="73" t="str">
        <f t="shared" si="17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O202" s="73" t="str">
        <f t="shared" si="14"/>
        <v/>
      </c>
      <c r="P202" s="73">
        <f t="shared" si="12"/>
        <v>0</v>
      </c>
      <c r="Q202" s="73" t="str">
        <f t="shared" si="15"/>
        <v/>
      </c>
      <c r="R202" s="73" t="str">
        <f t="shared" si="16"/>
        <v/>
      </c>
      <c r="S202" s="73" t="str">
        <f t="shared" si="17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O203" s="73" t="str">
        <f t="shared" si="14"/>
        <v/>
      </c>
      <c r="P203" s="73">
        <f t="shared" si="12"/>
        <v>0</v>
      </c>
      <c r="Q203" s="73" t="str">
        <f t="shared" si="15"/>
        <v/>
      </c>
      <c r="R203" s="73" t="str">
        <f t="shared" si="16"/>
        <v/>
      </c>
      <c r="S203" s="73" t="str">
        <f t="shared" si="17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O204" s="73" t="str">
        <f t="shared" si="14"/>
        <v/>
      </c>
      <c r="P204" s="73">
        <f t="shared" si="12"/>
        <v>0</v>
      </c>
      <c r="Q204" s="73" t="str">
        <f t="shared" si="15"/>
        <v/>
      </c>
      <c r="R204" s="73" t="str">
        <f t="shared" si="16"/>
        <v/>
      </c>
      <c r="S204" s="73" t="str">
        <f t="shared" si="17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O205" s="73" t="str">
        <f t="shared" si="14"/>
        <v/>
      </c>
      <c r="P205" s="73">
        <f t="shared" si="12"/>
        <v>0</v>
      </c>
      <c r="Q205" s="73" t="str">
        <f t="shared" si="15"/>
        <v/>
      </c>
      <c r="R205" s="73" t="str">
        <f t="shared" si="16"/>
        <v/>
      </c>
      <c r="S205" s="73" t="str">
        <f t="shared" si="17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O206" s="73" t="str">
        <f t="shared" si="14"/>
        <v/>
      </c>
      <c r="P206" s="73">
        <f t="shared" ref="P206:P269" si="18">IF($H206=0%,G206,"")</f>
        <v>0</v>
      </c>
      <c r="Q206" s="73" t="str">
        <f t="shared" si="15"/>
        <v/>
      </c>
      <c r="R206" s="73" t="str">
        <f t="shared" si="16"/>
        <v/>
      </c>
      <c r="S206" s="73" t="str">
        <f t="shared" si="17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O207" s="73" t="str">
        <f t="shared" ref="O207:O270" si="20">IF($H207="E",G207,"")</f>
        <v/>
      </c>
      <c r="P207" s="73">
        <f t="shared" si="18"/>
        <v>0</v>
      </c>
      <c r="Q207" s="73" t="str">
        <f t="shared" si="15"/>
        <v/>
      </c>
      <c r="R207" s="73" t="str">
        <f t="shared" si="16"/>
        <v/>
      </c>
      <c r="S207" s="73" t="str">
        <f t="shared" si="17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O208" s="73" t="str">
        <f t="shared" si="20"/>
        <v/>
      </c>
      <c r="P208" s="73">
        <f t="shared" si="18"/>
        <v>0</v>
      </c>
      <c r="Q208" s="73" t="str">
        <f t="shared" ref="Q208:Q271" si="21">IF(OR($H208=2%,$H208=6%,$H208=8%),$I208/$H208,IF($H208="0% Decreto",G208,""))</f>
        <v/>
      </c>
      <c r="R208" s="73" t="str">
        <f t="shared" ref="R208:R271" si="22">IF(OR($H208=15%,$H208=16%),$I208/$H208,"")</f>
        <v/>
      </c>
      <c r="S208" s="73" t="str">
        <f t="shared" ref="S208:S271" si="23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O209" s="73" t="str">
        <f t="shared" si="20"/>
        <v/>
      </c>
      <c r="P209" s="73">
        <f t="shared" si="18"/>
        <v>0</v>
      </c>
      <c r="Q209" s="73" t="str">
        <f t="shared" si="21"/>
        <v/>
      </c>
      <c r="R209" s="73" t="str">
        <f t="shared" si="22"/>
        <v/>
      </c>
      <c r="S209" s="73" t="str">
        <f t="shared" si="23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O210" s="73" t="str">
        <f t="shared" si="20"/>
        <v/>
      </c>
      <c r="P210" s="73">
        <f t="shared" si="18"/>
        <v>0</v>
      </c>
      <c r="Q210" s="73" t="str">
        <f t="shared" si="21"/>
        <v/>
      </c>
      <c r="R210" s="73" t="str">
        <f t="shared" si="22"/>
        <v/>
      </c>
      <c r="S210" s="73" t="str">
        <f t="shared" si="23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O211" s="73" t="str">
        <f t="shared" si="20"/>
        <v/>
      </c>
      <c r="P211" s="73">
        <f t="shared" si="18"/>
        <v>0</v>
      </c>
      <c r="Q211" s="73" t="str">
        <f t="shared" si="21"/>
        <v/>
      </c>
      <c r="R211" s="73" t="str">
        <f t="shared" si="22"/>
        <v/>
      </c>
      <c r="S211" s="73" t="str">
        <f t="shared" si="23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O212" s="73" t="str">
        <f t="shared" si="20"/>
        <v/>
      </c>
      <c r="P212" s="73">
        <f t="shared" si="18"/>
        <v>0</v>
      </c>
      <c r="Q212" s="73" t="str">
        <f t="shared" si="21"/>
        <v/>
      </c>
      <c r="R212" s="73" t="str">
        <f t="shared" si="22"/>
        <v/>
      </c>
      <c r="S212" s="73" t="str">
        <f t="shared" si="23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O213" s="73" t="str">
        <f t="shared" si="20"/>
        <v/>
      </c>
      <c r="P213" s="73">
        <f t="shared" si="18"/>
        <v>0</v>
      </c>
      <c r="Q213" s="73" t="str">
        <f t="shared" si="21"/>
        <v/>
      </c>
      <c r="R213" s="73" t="str">
        <f t="shared" si="22"/>
        <v/>
      </c>
      <c r="S213" s="73" t="str">
        <f t="shared" si="23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O214" s="73" t="str">
        <f t="shared" si="20"/>
        <v/>
      </c>
      <c r="P214" s="73">
        <f t="shared" si="18"/>
        <v>0</v>
      </c>
      <c r="Q214" s="73" t="str">
        <f t="shared" si="21"/>
        <v/>
      </c>
      <c r="R214" s="73" t="str">
        <f t="shared" si="22"/>
        <v/>
      </c>
      <c r="S214" s="73" t="str">
        <f t="shared" si="23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O215" s="73" t="str">
        <f t="shared" si="20"/>
        <v/>
      </c>
      <c r="P215" s="73">
        <f t="shared" si="18"/>
        <v>0</v>
      </c>
      <c r="Q215" s="73" t="str">
        <f t="shared" si="21"/>
        <v/>
      </c>
      <c r="R215" s="73" t="str">
        <f t="shared" si="22"/>
        <v/>
      </c>
      <c r="S215" s="73" t="str">
        <f t="shared" si="23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O216" s="73" t="str">
        <f t="shared" si="20"/>
        <v/>
      </c>
      <c r="P216" s="73">
        <f t="shared" si="18"/>
        <v>0</v>
      </c>
      <c r="Q216" s="73" t="str">
        <f t="shared" si="21"/>
        <v/>
      </c>
      <c r="R216" s="73" t="str">
        <f t="shared" si="22"/>
        <v/>
      </c>
      <c r="S216" s="73" t="str">
        <f t="shared" si="23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O217" s="73" t="str">
        <f t="shared" si="20"/>
        <v/>
      </c>
      <c r="P217" s="73">
        <f t="shared" si="18"/>
        <v>0</v>
      </c>
      <c r="Q217" s="73" t="str">
        <f t="shared" si="21"/>
        <v/>
      </c>
      <c r="R217" s="73" t="str">
        <f t="shared" si="22"/>
        <v/>
      </c>
      <c r="S217" s="73" t="str">
        <f t="shared" si="23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O218" s="73" t="str">
        <f t="shared" si="20"/>
        <v/>
      </c>
      <c r="P218" s="73">
        <f t="shared" si="18"/>
        <v>0</v>
      </c>
      <c r="Q218" s="73" t="str">
        <f t="shared" si="21"/>
        <v/>
      </c>
      <c r="R218" s="73" t="str">
        <f t="shared" si="22"/>
        <v/>
      </c>
      <c r="S218" s="73" t="str">
        <f t="shared" si="23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O219" s="73" t="str">
        <f t="shared" si="20"/>
        <v/>
      </c>
      <c r="P219" s="73">
        <f t="shared" si="18"/>
        <v>0</v>
      </c>
      <c r="Q219" s="73" t="str">
        <f t="shared" si="21"/>
        <v/>
      </c>
      <c r="R219" s="73" t="str">
        <f t="shared" si="22"/>
        <v/>
      </c>
      <c r="S219" s="73" t="str">
        <f t="shared" si="23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O220" s="73" t="str">
        <f t="shared" si="20"/>
        <v/>
      </c>
      <c r="P220" s="73">
        <f t="shared" si="18"/>
        <v>0</v>
      </c>
      <c r="Q220" s="73" t="str">
        <f t="shared" si="21"/>
        <v/>
      </c>
      <c r="R220" s="73" t="str">
        <f t="shared" si="22"/>
        <v/>
      </c>
      <c r="S220" s="73" t="str">
        <f t="shared" si="23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O221" s="73" t="str">
        <f t="shared" si="20"/>
        <v/>
      </c>
      <c r="P221" s="73">
        <f t="shared" si="18"/>
        <v>0</v>
      </c>
      <c r="Q221" s="73" t="str">
        <f t="shared" si="21"/>
        <v/>
      </c>
      <c r="R221" s="73" t="str">
        <f t="shared" si="22"/>
        <v/>
      </c>
      <c r="S221" s="73" t="str">
        <f t="shared" si="23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O222" s="73" t="str">
        <f t="shared" si="20"/>
        <v/>
      </c>
      <c r="P222" s="73">
        <f t="shared" si="18"/>
        <v>0</v>
      </c>
      <c r="Q222" s="73" t="str">
        <f t="shared" si="21"/>
        <v/>
      </c>
      <c r="R222" s="73" t="str">
        <f t="shared" si="22"/>
        <v/>
      </c>
      <c r="S222" s="73" t="str">
        <f t="shared" si="23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O223" s="73" t="str">
        <f t="shared" si="20"/>
        <v/>
      </c>
      <c r="P223" s="73">
        <f t="shared" si="18"/>
        <v>0</v>
      </c>
      <c r="Q223" s="73" t="str">
        <f t="shared" si="21"/>
        <v/>
      </c>
      <c r="R223" s="73" t="str">
        <f t="shared" si="22"/>
        <v/>
      </c>
      <c r="S223" s="73" t="str">
        <f t="shared" si="23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O224" s="73" t="str">
        <f t="shared" si="20"/>
        <v/>
      </c>
      <c r="P224" s="73">
        <f t="shared" si="18"/>
        <v>0</v>
      </c>
      <c r="Q224" s="73" t="str">
        <f t="shared" si="21"/>
        <v/>
      </c>
      <c r="R224" s="73" t="str">
        <f t="shared" si="22"/>
        <v/>
      </c>
      <c r="S224" s="73" t="str">
        <f t="shared" si="23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O225" s="73" t="str">
        <f t="shared" si="20"/>
        <v/>
      </c>
      <c r="P225" s="73">
        <f t="shared" si="18"/>
        <v>0</v>
      </c>
      <c r="Q225" s="73" t="str">
        <f t="shared" si="21"/>
        <v/>
      </c>
      <c r="R225" s="73" t="str">
        <f t="shared" si="22"/>
        <v/>
      </c>
      <c r="S225" s="73" t="str">
        <f t="shared" si="23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O226" s="73" t="str">
        <f t="shared" si="20"/>
        <v/>
      </c>
      <c r="P226" s="73">
        <f t="shared" si="18"/>
        <v>0</v>
      </c>
      <c r="Q226" s="73" t="str">
        <f t="shared" si="21"/>
        <v/>
      </c>
      <c r="R226" s="73" t="str">
        <f t="shared" si="22"/>
        <v/>
      </c>
      <c r="S226" s="73" t="str">
        <f t="shared" si="23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O227" s="73" t="str">
        <f t="shared" si="20"/>
        <v/>
      </c>
      <c r="P227" s="73">
        <f t="shared" si="18"/>
        <v>0</v>
      </c>
      <c r="Q227" s="73" t="str">
        <f t="shared" si="21"/>
        <v/>
      </c>
      <c r="R227" s="73" t="str">
        <f t="shared" si="22"/>
        <v/>
      </c>
      <c r="S227" s="73" t="str">
        <f t="shared" si="23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O228" s="73" t="str">
        <f t="shared" si="20"/>
        <v/>
      </c>
      <c r="P228" s="73">
        <f t="shared" si="18"/>
        <v>0</v>
      </c>
      <c r="Q228" s="73" t="str">
        <f t="shared" si="21"/>
        <v/>
      </c>
      <c r="R228" s="73" t="str">
        <f t="shared" si="22"/>
        <v/>
      </c>
      <c r="S228" s="73" t="str">
        <f t="shared" si="23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O229" s="73" t="str">
        <f t="shared" si="20"/>
        <v/>
      </c>
      <c r="P229" s="73">
        <f t="shared" si="18"/>
        <v>0</v>
      </c>
      <c r="Q229" s="73" t="str">
        <f t="shared" si="21"/>
        <v/>
      </c>
      <c r="R229" s="73" t="str">
        <f t="shared" si="22"/>
        <v/>
      </c>
      <c r="S229" s="73" t="str">
        <f t="shared" si="23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O230" s="73" t="str">
        <f t="shared" si="20"/>
        <v/>
      </c>
      <c r="P230" s="73">
        <f t="shared" si="18"/>
        <v>0</v>
      </c>
      <c r="Q230" s="73" t="str">
        <f t="shared" si="21"/>
        <v/>
      </c>
      <c r="R230" s="73" t="str">
        <f t="shared" si="22"/>
        <v/>
      </c>
      <c r="S230" s="73" t="str">
        <f t="shared" si="23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O231" s="73" t="str">
        <f t="shared" si="20"/>
        <v/>
      </c>
      <c r="P231" s="73">
        <f t="shared" si="18"/>
        <v>0</v>
      </c>
      <c r="Q231" s="73" t="str">
        <f t="shared" si="21"/>
        <v/>
      </c>
      <c r="R231" s="73" t="str">
        <f t="shared" si="22"/>
        <v/>
      </c>
      <c r="S231" s="73" t="str">
        <f t="shared" si="23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O232" s="73" t="str">
        <f t="shared" si="20"/>
        <v/>
      </c>
      <c r="P232" s="73">
        <f t="shared" si="18"/>
        <v>0</v>
      </c>
      <c r="Q232" s="73" t="str">
        <f t="shared" si="21"/>
        <v/>
      </c>
      <c r="R232" s="73" t="str">
        <f t="shared" si="22"/>
        <v/>
      </c>
      <c r="S232" s="73" t="str">
        <f t="shared" si="23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O233" s="73" t="str">
        <f t="shared" si="20"/>
        <v/>
      </c>
      <c r="P233" s="73">
        <f t="shared" si="18"/>
        <v>0</v>
      </c>
      <c r="Q233" s="73" t="str">
        <f t="shared" si="21"/>
        <v/>
      </c>
      <c r="R233" s="73" t="str">
        <f t="shared" si="22"/>
        <v/>
      </c>
      <c r="S233" s="73" t="str">
        <f t="shared" si="23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O234" s="73" t="str">
        <f t="shared" si="20"/>
        <v/>
      </c>
      <c r="P234" s="73">
        <f t="shared" si="18"/>
        <v>0</v>
      </c>
      <c r="Q234" s="73" t="str">
        <f t="shared" si="21"/>
        <v/>
      </c>
      <c r="R234" s="73" t="str">
        <f t="shared" si="22"/>
        <v/>
      </c>
      <c r="S234" s="73" t="str">
        <f t="shared" si="23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O235" s="73" t="str">
        <f t="shared" si="20"/>
        <v/>
      </c>
      <c r="P235" s="73">
        <f t="shared" si="18"/>
        <v>0</v>
      </c>
      <c r="Q235" s="73" t="str">
        <f t="shared" si="21"/>
        <v/>
      </c>
      <c r="R235" s="73" t="str">
        <f t="shared" si="22"/>
        <v/>
      </c>
      <c r="S235" s="73" t="str">
        <f t="shared" si="23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O236" s="73" t="str">
        <f t="shared" si="20"/>
        <v/>
      </c>
      <c r="P236" s="73">
        <f t="shared" si="18"/>
        <v>0</v>
      </c>
      <c r="Q236" s="73" t="str">
        <f t="shared" si="21"/>
        <v/>
      </c>
      <c r="R236" s="73" t="str">
        <f t="shared" si="22"/>
        <v/>
      </c>
      <c r="S236" s="73" t="str">
        <f t="shared" si="23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O237" s="73" t="str">
        <f t="shared" si="20"/>
        <v/>
      </c>
      <c r="P237" s="73">
        <f t="shared" si="18"/>
        <v>0</v>
      </c>
      <c r="Q237" s="73" t="str">
        <f t="shared" si="21"/>
        <v/>
      </c>
      <c r="R237" s="73" t="str">
        <f t="shared" si="22"/>
        <v/>
      </c>
      <c r="S237" s="73" t="str">
        <f t="shared" si="23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O238" s="73" t="str">
        <f t="shared" si="20"/>
        <v/>
      </c>
      <c r="P238" s="73">
        <f t="shared" si="18"/>
        <v>0</v>
      </c>
      <c r="Q238" s="73" t="str">
        <f t="shared" si="21"/>
        <v/>
      </c>
      <c r="R238" s="73" t="str">
        <f t="shared" si="22"/>
        <v/>
      </c>
      <c r="S238" s="73" t="str">
        <f t="shared" si="23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O239" s="73" t="str">
        <f t="shared" si="20"/>
        <v/>
      </c>
      <c r="P239" s="73">
        <f t="shared" si="18"/>
        <v>0</v>
      </c>
      <c r="Q239" s="73" t="str">
        <f t="shared" si="21"/>
        <v/>
      </c>
      <c r="R239" s="73" t="str">
        <f t="shared" si="22"/>
        <v/>
      </c>
      <c r="S239" s="73" t="str">
        <f t="shared" si="23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O240" s="73" t="str">
        <f t="shared" si="20"/>
        <v/>
      </c>
      <c r="P240" s="73">
        <f t="shared" si="18"/>
        <v>0</v>
      </c>
      <c r="Q240" s="73" t="str">
        <f t="shared" si="21"/>
        <v/>
      </c>
      <c r="R240" s="73" t="str">
        <f t="shared" si="22"/>
        <v/>
      </c>
      <c r="S240" s="73" t="str">
        <f t="shared" si="23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O241" s="73" t="str">
        <f t="shared" si="20"/>
        <v/>
      </c>
      <c r="P241" s="73">
        <f t="shared" si="18"/>
        <v>0</v>
      </c>
      <c r="Q241" s="73" t="str">
        <f t="shared" si="21"/>
        <v/>
      </c>
      <c r="R241" s="73" t="str">
        <f t="shared" si="22"/>
        <v/>
      </c>
      <c r="S241" s="73" t="str">
        <f t="shared" si="23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O242" s="73" t="str">
        <f t="shared" si="20"/>
        <v/>
      </c>
      <c r="P242" s="73">
        <f t="shared" si="18"/>
        <v>0</v>
      </c>
      <c r="Q242" s="73" t="str">
        <f t="shared" si="21"/>
        <v/>
      </c>
      <c r="R242" s="73" t="str">
        <f t="shared" si="22"/>
        <v/>
      </c>
      <c r="S242" s="73" t="str">
        <f t="shared" si="23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O243" s="73" t="str">
        <f t="shared" si="20"/>
        <v/>
      </c>
      <c r="P243" s="73">
        <f t="shared" si="18"/>
        <v>0</v>
      </c>
      <c r="Q243" s="73" t="str">
        <f t="shared" si="21"/>
        <v/>
      </c>
      <c r="R243" s="73" t="str">
        <f t="shared" si="22"/>
        <v/>
      </c>
      <c r="S243" s="73" t="str">
        <f t="shared" si="23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O244" s="73" t="str">
        <f t="shared" si="20"/>
        <v/>
      </c>
      <c r="P244" s="73">
        <f t="shared" si="18"/>
        <v>0</v>
      </c>
      <c r="Q244" s="73" t="str">
        <f t="shared" si="21"/>
        <v/>
      </c>
      <c r="R244" s="73" t="str">
        <f t="shared" si="22"/>
        <v/>
      </c>
      <c r="S244" s="73" t="str">
        <f t="shared" si="23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O245" s="73" t="str">
        <f t="shared" si="20"/>
        <v/>
      </c>
      <c r="P245" s="73">
        <f t="shared" si="18"/>
        <v>0</v>
      </c>
      <c r="Q245" s="73" t="str">
        <f t="shared" si="21"/>
        <v/>
      </c>
      <c r="R245" s="73" t="str">
        <f t="shared" si="22"/>
        <v/>
      </c>
      <c r="S245" s="73" t="str">
        <f t="shared" si="23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O246" s="73" t="str">
        <f t="shared" si="20"/>
        <v/>
      </c>
      <c r="P246" s="73">
        <f t="shared" si="18"/>
        <v>0</v>
      </c>
      <c r="Q246" s="73" t="str">
        <f t="shared" si="21"/>
        <v/>
      </c>
      <c r="R246" s="73" t="str">
        <f t="shared" si="22"/>
        <v/>
      </c>
      <c r="S246" s="73" t="str">
        <f t="shared" si="23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O247" s="73" t="str">
        <f t="shared" si="20"/>
        <v/>
      </c>
      <c r="P247" s="73">
        <f t="shared" si="18"/>
        <v>0</v>
      </c>
      <c r="Q247" s="73" t="str">
        <f t="shared" si="21"/>
        <v/>
      </c>
      <c r="R247" s="73" t="str">
        <f t="shared" si="22"/>
        <v/>
      </c>
      <c r="S247" s="73" t="str">
        <f t="shared" si="23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O248" s="73" t="str">
        <f t="shared" si="20"/>
        <v/>
      </c>
      <c r="P248" s="73">
        <f t="shared" si="18"/>
        <v>0</v>
      </c>
      <c r="Q248" s="73" t="str">
        <f t="shared" si="21"/>
        <v/>
      </c>
      <c r="R248" s="73" t="str">
        <f t="shared" si="22"/>
        <v/>
      </c>
      <c r="S248" s="73" t="str">
        <f t="shared" si="23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O249" s="73" t="str">
        <f t="shared" si="20"/>
        <v/>
      </c>
      <c r="P249" s="73">
        <f t="shared" si="18"/>
        <v>0</v>
      </c>
      <c r="Q249" s="73" t="str">
        <f t="shared" si="21"/>
        <v/>
      </c>
      <c r="R249" s="73" t="str">
        <f t="shared" si="22"/>
        <v/>
      </c>
      <c r="S249" s="73" t="str">
        <f t="shared" si="23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O250" s="73" t="str">
        <f t="shared" si="20"/>
        <v/>
      </c>
      <c r="P250" s="73">
        <f t="shared" si="18"/>
        <v>0</v>
      </c>
      <c r="Q250" s="73" t="str">
        <f t="shared" si="21"/>
        <v/>
      </c>
      <c r="R250" s="73" t="str">
        <f t="shared" si="22"/>
        <v/>
      </c>
      <c r="S250" s="73" t="str">
        <f t="shared" si="23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O251" s="73" t="str">
        <f t="shared" si="20"/>
        <v/>
      </c>
      <c r="P251" s="73">
        <f t="shared" si="18"/>
        <v>0</v>
      </c>
      <c r="Q251" s="73" t="str">
        <f t="shared" si="21"/>
        <v/>
      </c>
      <c r="R251" s="73" t="str">
        <f t="shared" si="22"/>
        <v/>
      </c>
      <c r="S251" s="73" t="str">
        <f t="shared" si="23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O252" s="73" t="str">
        <f t="shared" si="20"/>
        <v/>
      </c>
      <c r="P252" s="73">
        <f t="shared" si="18"/>
        <v>0</v>
      </c>
      <c r="Q252" s="73" t="str">
        <f t="shared" si="21"/>
        <v/>
      </c>
      <c r="R252" s="73" t="str">
        <f t="shared" si="22"/>
        <v/>
      </c>
      <c r="S252" s="73" t="str">
        <f t="shared" si="23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O253" s="73" t="str">
        <f t="shared" si="20"/>
        <v/>
      </c>
      <c r="P253" s="73">
        <f t="shared" si="18"/>
        <v>0</v>
      </c>
      <c r="Q253" s="73" t="str">
        <f t="shared" si="21"/>
        <v/>
      </c>
      <c r="R253" s="73" t="str">
        <f t="shared" si="22"/>
        <v/>
      </c>
      <c r="S253" s="73" t="str">
        <f t="shared" si="23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O254" s="73" t="str">
        <f t="shared" si="20"/>
        <v/>
      </c>
      <c r="P254" s="73">
        <f t="shared" si="18"/>
        <v>0</v>
      </c>
      <c r="Q254" s="73" t="str">
        <f t="shared" si="21"/>
        <v/>
      </c>
      <c r="R254" s="73" t="str">
        <f t="shared" si="22"/>
        <v/>
      </c>
      <c r="S254" s="73" t="str">
        <f t="shared" si="23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O255" s="73" t="str">
        <f t="shared" si="20"/>
        <v/>
      </c>
      <c r="P255" s="73">
        <f t="shared" si="18"/>
        <v>0</v>
      </c>
      <c r="Q255" s="73" t="str">
        <f t="shared" si="21"/>
        <v/>
      </c>
      <c r="R255" s="73" t="str">
        <f t="shared" si="22"/>
        <v/>
      </c>
      <c r="S255" s="73" t="str">
        <f t="shared" si="23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O256" s="73" t="str">
        <f t="shared" si="20"/>
        <v/>
      </c>
      <c r="P256" s="73">
        <f t="shared" si="18"/>
        <v>0</v>
      </c>
      <c r="Q256" s="73" t="str">
        <f t="shared" si="21"/>
        <v/>
      </c>
      <c r="R256" s="73" t="str">
        <f t="shared" si="22"/>
        <v/>
      </c>
      <c r="S256" s="73" t="str">
        <f t="shared" si="23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O257" s="73" t="str">
        <f t="shared" si="20"/>
        <v/>
      </c>
      <c r="P257" s="73">
        <f t="shared" si="18"/>
        <v>0</v>
      </c>
      <c r="Q257" s="73" t="str">
        <f t="shared" si="21"/>
        <v/>
      </c>
      <c r="R257" s="73" t="str">
        <f t="shared" si="22"/>
        <v/>
      </c>
      <c r="S257" s="73" t="str">
        <f t="shared" si="23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O258" s="73" t="str">
        <f t="shared" si="20"/>
        <v/>
      </c>
      <c r="P258" s="73">
        <f t="shared" si="18"/>
        <v>0</v>
      </c>
      <c r="Q258" s="73" t="str">
        <f t="shared" si="21"/>
        <v/>
      </c>
      <c r="R258" s="73" t="str">
        <f t="shared" si="22"/>
        <v/>
      </c>
      <c r="S258" s="73" t="str">
        <f t="shared" si="23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O259" s="73" t="str">
        <f t="shared" si="20"/>
        <v/>
      </c>
      <c r="P259" s="73">
        <f t="shared" si="18"/>
        <v>0</v>
      </c>
      <c r="Q259" s="73" t="str">
        <f t="shared" si="21"/>
        <v/>
      </c>
      <c r="R259" s="73" t="str">
        <f t="shared" si="22"/>
        <v/>
      </c>
      <c r="S259" s="73" t="str">
        <f t="shared" si="23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O260" s="73" t="str">
        <f t="shared" si="20"/>
        <v/>
      </c>
      <c r="P260" s="73">
        <f t="shared" si="18"/>
        <v>0</v>
      </c>
      <c r="Q260" s="73" t="str">
        <f t="shared" si="21"/>
        <v/>
      </c>
      <c r="R260" s="73" t="str">
        <f t="shared" si="22"/>
        <v/>
      </c>
      <c r="S260" s="73" t="str">
        <f t="shared" si="23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O261" s="73" t="str">
        <f t="shared" si="20"/>
        <v/>
      </c>
      <c r="P261" s="73">
        <f t="shared" si="18"/>
        <v>0</v>
      </c>
      <c r="Q261" s="73" t="str">
        <f t="shared" si="21"/>
        <v/>
      </c>
      <c r="R261" s="73" t="str">
        <f t="shared" si="22"/>
        <v/>
      </c>
      <c r="S261" s="73" t="str">
        <f t="shared" si="23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O262" s="73" t="str">
        <f t="shared" si="20"/>
        <v/>
      </c>
      <c r="P262" s="73">
        <f t="shared" si="18"/>
        <v>0</v>
      </c>
      <c r="Q262" s="73" t="str">
        <f t="shared" si="21"/>
        <v/>
      </c>
      <c r="R262" s="73" t="str">
        <f t="shared" si="22"/>
        <v/>
      </c>
      <c r="S262" s="73" t="str">
        <f t="shared" si="23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O263" s="73" t="str">
        <f t="shared" si="20"/>
        <v/>
      </c>
      <c r="P263" s="73">
        <f t="shared" si="18"/>
        <v>0</v>
      </c>
      <c r="Q263" s="73" t="str">
        <f t="shared" si="21"/>
        <v/>
      </c>
      <c r="R263" s="73" t="str">
        <f t="shared" si="22"/>
        <v/>
      </c>
      <c r="S263" s="73" t="str">
        <f t="shared" si="23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O264" s="73" t="str">
        <f t="shared" si="20"/>
        <v/>
      </c>
      <c r="P264" s="73">
        <f t="shared" si="18"/>
        <v>0</v>
      </c>
      <c r="Q264" s="73" t="str">
        <f t="shared" si="21"/>
        <v/>
      </c>
      <c r="R264" s="73" t="str">
        <f t="shared" si="22"/>
        <v/>
      </c>
      <c r="S264" s="73" t="str">
        <f t="shared" si="23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O265" s="73" t="str">
        <f t="shared" si="20"/>
        <v/>
      </c>
      <c r="P265" s="73">
        <f t="shared" si="18"/>
        <v>0</v>
      </c>
      <c r="Q265" s="73" t="str">
        <f t="shared" si="21"/>
        <v/>
      </c>
      <c r="R265" s="73" t="str">
        <f t="shared" si="22"/>
        <v/>
      </c>
      <c r="S265" s="73" t="str">
        <f t="shared" si="23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O266" s="73" t="str">
        <f t="shared" si="20"/>
        <v/>
      </c>
      <c r="P266" s="73">
        <f t="shared" si="18"/>
        <v>0</v>
      </c>
      <c r="Q266" s="73" t="str">
        <f t="shared" si="21"/>
        <v/>
      </c>
      <c r="R266" s="73" t="str">
        <f t="shared" si="22"/>
        <v/>
      </c>
      <c r="S266" s="73" t="str">
        <f t="shared" si="23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O267" s="73" t="str">
        <f t="shared" si="20"/>
        <v/>
      </c>
      <c r="P267" s="73">
        <f t="shared" si="18"/>
        <v>0</v>
      </c>
      <c r="Q267" s="73" t="str">
        <f t="shared" si="21"/>
        <v/>
      </c>
      <c r="R267" s="73" t="str">
        <f t="shared" si="22"/>
        <v/>
      </c>
      <c r="S267" s="73" t="str">
        <f t="shared" si="23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O268" s="73" t="str">
        <f t="shared" si="20"/>
        <v/>
      </c>
      <c r="P268" s="73">
        <f t="shared" si="18"/>
        <v>0</v>
      </c>
      <c r="Q268" s="73" t="str">
        <f t="shared" si="21"/>
        <v/>
      </c>
      <c r="R268" s="73" t="str">
        <f t="shared" si="22"/>
        <v/>
      </c>
      <c r="S268" s="73" t="str">
        <f t="shared" si="23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O269" s="73" t="str">
        <f t="shared" si="20"/>
        <v/>
      </c>
      <c r="P269" s="73">
        <f t="shared" si="18"/>
        <v>0</v>
      </c>
      <c r="Q269" s="73" t="str">
        <f t="shared" si="21"/>
        <v/>
      </c>
      <c r="R269" s="73" t="str">
        <f t="shared" si="22"/>
        <v/>
      </c>
      <c r="S269" s="73" t="str">
        <f t="shared" si="23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O270" s="73" t="str">
        <f t="shared" si="20"/>
        <v/>
      </c>
      <c r="P270" s="73">
        <f t="shared" ref="P270:P333" si="24">IF($H270=0%,G270,"")</f>
        <v>0</v>
      </c>
      <c r="Q270" s="73" t="str">
        <f t="shared" si="21"/>
        <v/>
      </c>
      <c r="R270" s="73" t="str">
        <f t="shared" si="22"/>
        <v/>
      </c>
      <c r="S270" s="73" t="str">
        <f t="shared" si="23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O271" s="73" t="str">
        <f t="shared" ref="O271:O334" si="26">IF($H271="E",G271,"")</f>
        <v/>
      </c>
      <c r="P271" s="73">
        <f t="shared" si="24"/>
        <v>0</v>
      </c>
      <c r="Q271" s="73" t="str">
        <f t="shared" si="21"/>
        <v/>
      </c>
      <c r="R271" s="73" t="str">
        <f t="shared" si="22"/>
        <v/>
      </c>
      <c r="S271" s="73" t="str">
        <f t="shared" si="23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O272" s="73" t="str">
        <f t="shared" si="26"/>
        <v/>
      </c>
      <c r="P272" s="73">
        <f t="shared" si="24"/>
        <v>0</v>
      </c>
      <c r="Q272" s="73" t="str">
        <f t="shared" ref="Q272:Q335" si="27">IF(OR($H272=2%,$H272=6%,$H272=8%),$I272/$H272,IF($H272="0% Decreto",G272,""))</f>
        <v/>
      </c>
      <c r="R272" s="73" t="str">
        <f t="shared" ref="R272:R335" si="28">IF(OR($H272=15%,$H272=16%),$I272/$H272,"")</f>
        <v/>
      </c>
      <c r="S272" s="73" t="str">
        <f t="shared" ref="S272:S335" si="29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O273" s="73" t="str">
        <f t="shared" si="26"/>
        <v/>
      </c>
      <c r="P273" s="73">
        <f t="shared" si="24"/>
        <v>0</v>
      </c>
      <c r="Q273" s="73" t="str">
        <f t="shared" si="27"/>
        <v/>
      </c>
      <c r="R273" s="73" t="str">
        <f t="shared" si="28"/>
        <v/>
      </c>
      <c r="S273" s="73" t="str">
        <f t="shared" si="29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O274" s="73" t="str">
        <f t="shared" si="26"/>
        <v/>
      </c>
      <c r="P274" s="73">
        <f t="shared" si="24"/>
        <v>0</v>
      </c>
      <c r="Q274" s="73" t="str">
        <f t="shared" si="27"/>
        <v/>
      </c>
      <c r="R274" s="73" t="str">
        <f t="shared" si="28"/>
        <v/>
      </c>
      <c r="S274" s="73" t="str">
        <f t="shared" si="29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O275" s="73" t="str">
        <f t="shared" si="26"/>
        <v/>
      </c>
      <c r="P275" s="73">
        <f t="shared" si="24"/>
        <v>0</v>
      </c>
      <c r="Q275" s="73" t="str">
        <f t="shared" si="27"/>
        <v/>
      </c>
      <c r="R275" s="73" t="str">
        <f t="shared" si="28"/>
        <v/>
      </c>
      <c r="S275" s="73" t="str">
        <f t="shared" si="29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O276" s="73" t="str">
        <f t="shared" si="26"/>
        <v/>
      </c>
      <c r="P276" s="73">
        <f t="shared" si="24"/>
        <v>0</v>
      </c>
      <c r="Q276" s="73" t="str">
        <f t="shared" si="27"/>
        <v/>
      </c>
      <c r="R276" s="73" t="str">
        <f t="shared" si="28"/>
        <v/>
      </c>
      <c r="S276" s="73" t="str">
        <f t="shared" si="29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O277" s="73" t="str">
        <f t="shared" si="26"/>
        <v/>
      </c>
      <c r="P277" s="73">
        <f t="shared" si="24"/>
        <v>0</v>
      </c>
      <c r="Q277" s="73" t="str">
        <f t="shared" si="27"/>
        <v/>
      </c>
      <c r="R277" s="73" t="str">
        <f t="shared" si="28"/>
        <v/>
      </c>
      <c r="S277" s="73" t="str">
        <f t="shared" si="29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O278" s="73" t="str">
        <f t="shared" si="26"/>
        <v/>
      </c>
      <c r="P278" s="73">
        <f t="shared" si="24"/>
        <v>0</v>
      </c>
      <c r="Q278" s="73" t="str">
        <f t="shared" si="27"/>
        <v/>
      </c>
      <c r="R278" s="73" t="str">
        <f t="shared" si="28"/>
        <v/>
      </c>
      <c r="S278" s="73" t="str">
        <f t="shared" si="29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O279" s="73" t="str">
        <f t="shared" si="26"/>
        <v/>
      </c>
      <c r="P279" s="73">
        <f t="shared" si="24"/>
        <v>0</v>
      </c>
      <c r="Q279" s="73" t="str">
        <f t="shared" si="27"/>
        <v/>
      </c>
      <c r="R279" s="73" t="str">
        <f t="shared" si="28"/>
        <v/>
      </c>
      <c r="S279" s="73" t="str">
        <f t="shared" si="29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O280" s="73" t="str">
        <f t="shared" si="26"/>
        <v/>
      </c>
      <c r="P280" s="73">
        <f t="shared" si="24"/>
        <v>0</v>
      </c>
      <c r="Q280" s="73" t="str">
        <f t="shared" si="27"/>
        <v/>
      </c>
      <c r="R280" s="73" t="str">
        <f t="shared" si="28"/>
        <v/>
      </c>
      <c r="S280" s="73" t="str">
        <f t="shared" si="29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O281" s="73" t="str">
        <f t="shared" si="26"/>
        <v/>
      </c>
      <c r="P281" s="73">
        <f t="shared" si="24"/>
        <v>0</v>
      </c>
      <c r="Q281" s="73" t="str">
        <f t="shared" si="27"/>
        <v/>
      </c>
      <c r="R281" s="73" t="str">
        <f t="shared" si="28"/>
        <v/>
      </c>
      <c r="S281" s="73" t="str">
        <f t="shared" si="29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O282" s="73" t="str">
        <f t="shared" si="26"/>
        <v/>
      </c>
      <c r="P282" s="73">
        <f t="shared" si="24"/>
        <v>0</v>
      </c>
      <c r="Q282" s="73" t="str">
        <f t="shared" si="27"/>
        <v/>
      </c>
      <c r="R282" s="73" t="str">
        <f t="shared" si="28"/>
        <v/>
      </c>
      <c r="S282" s="73" t="str">
        <f t="shared" si="29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O283" s="73" t="str">
        <f t="shared" si="26"/>
        <v/>
      </c>
      <c r="P283" s="73">
        <f t="shared" si="24"/>
        <v>0</v>
      </c>
      <c r="Q283" s="73" t="str">
        <f t="shared" si="27"/>
        <v/>
      </c>
      <c r="R283" s="73" t="str">
        <f t="shared" si="28"/>
        <v/>
      </c>
      <c r="S283" s="73" t="str">
        <f t="shared" si="29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O284" s="73" t="str">
        <f t="shared" si="26"/>
        <v/>
      </c>
      <c r="P284" s="73">
        <f t="shared" si="24"/>
        <v>0</v>
      </c>
      <c r="Q284" s="73" t="str">
        <f t="shared" si="27"/>
        <v/>
      </c>
      <c r="R284" s="73" t="str">
        <f t="shared" si="28"/>
        <v/>
      </c>
      <c r="S284" s="73" t="str">
        <f t="shared" si="29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O285" s="73" t="str">
        <f t="shared" si="26"/>
        <v/>
      </c>
      <c r="P285" s="73">
        <f t="shared" si="24"/>
        <v>0</v>
      </c>
      <c r="Q285" s="73" t="str">
        <f t="shared" si="27"/>
        <v/>
      </c>
      <c r="R285" s="73" t="str">
        <f t="shared" si="28"/>
        <v/>
      </c>
      <c r="S285" s="73" t="str">
        <f t="shared" si="29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O286" s="73" t="str">
        <f t="shared" si="26"/>
        <v/>
      </c>
      <c r="P286" s="73">
        <f t="shared" si="24"/>
        <v>0</v>
      </c>
      <c r="Q286" s="73" t="str">
        <f t="shared" si="27"/>
        <v/>
      </c>
      <c r="R286" s="73" t="str">
        <f t="shared" si="28"/>
        <v/>
      </c>
      <c r="S286" s="73" t="str">
        <f t="shared" si="29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O287" s="73" t="str">
        <f t="shared" si="26"/>
        <v/>
      </c>
      <c r="P287" s="73">
        <f t="shared" si="24"/>
        <v>0</v>
      </c>
      <c r="Q287" s="73" t="str">
        <f t="shared" si="27"/>
        <v/>
      </c>
      <c r="R287" s="73" t="str">
        <f t="shared" si="28"/>
        <v/>
      </c>
      <c r="S287" s="73" t="str">
        <f t="shared" si="29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O288" s="73" t="str">
        <f t="shared" si="26"/>
        <v/>
      </c>
      <c r="P288" s="73">
        <f t="shared" si="24"/>
        <v>0</v>
      </c>
      <c r="Q288" s="73" t="str">
        <f t="shared" si="27"/>
        <v/>
      </c>
      <c r="R288" s="73" t="str">
        <f t="shared" si="28"/>
        <v/>
      </c>
      <c r="S288" s="73" t="str">
        <f t="shared" si="29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O289" s="73" t="str">
        <f t="shared" si="26"/>
        <v/>
      </c>
      <c r="P289" s="73">
        <f t="shared" si="24"/>
        <v>0</v>
      </c>
      <c r="Q289" s="73" t="str">
        <f t="shared" si="27"/>
        <v/>
      </c>
      <c r="R289" s="73" t="str">
        <f t="shared" si="28"/>
        <v/>
      </c>
      <c r="S289" s="73" t="str">
        <f t="shared" si="29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O290" s="73" t="str">
        <f t="shared" si="26"/>
        <v/>
      </c>
      <c r="P290" s="73">
        <f t="shared" si="24"/>
        <v>0</v>
      </c>
      <c r="Q290" s="73" t="str">
        <f t="shared" si="27"/>
        <v/>
      </c>
      <c r="R290" s="73" t="str">
        <f t="shared" si="28"/>
        <v/>
      </c>
      <c r="S290" s="73" t="str">
        <f t="shared" si="29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O291" s="73" t="str">
        <f t="shared" si="26"/>
        <v/>
      </c>
      <c r="P291" s="73">
        <f t="shared" si="24"/>
        <v>0</v>
      </c>
      <c r="Q291" s="73" t="str">
        <f t="shared" si="27"/>
        <v/>
      </c>
      <c r="R291" s="73" t="str">
        <f t="shared" si="28"/>
        <v/>
      </c>
      <c r="S291" s="73" t="str">
        <f t="shared" si="29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O292" s="73" t="str">
        <f t="shared" si="26"/>
        <v/>
      </c>
      <c r="P292" s="73">
        <f t="shared" si="24"/>
        <v>0</v>
      </c>
      <c r="Q292" s="73" t="str">
        <f t="shared" si="27"/>
        <v/>
      </c>
      <c r="R292" s="73" t="str">
        <f t="shared" si="28"/>
        <v/>
      </c>
      <c r="S292" s="73" t="str">
        <f t="shared" si="29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O293" s="73" t="str">
        <f t="shared" si="26"/>
        <v/>
      </c>
      <c r="P293" s="73">
        <f t="shared" si="24"/>
        <v>0</v>
      </c>
      <c r="Q293" s="73" t="str">
        <f t="shared" si="27"/>
        <v/>
      </c>
      <c r="R293" s="73" t="str">
        <f t="shared" si="28"/>
        <v/>
      </c>
      <c r="S293" s="73" t="str">
        <f t="shared" si="29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O294" s="73" t="str">
        <f t="shared" si="26"/>
        <v/>
      </c>
      <c r="P294" s="73">
        <f t="shared" si="24"/>
        <v>0</v>
      </c>
      <c r="Q294" s="73" t="str">
        <f t="shared" si="27"/>
        <v/>
      </c>
      <c r="R294" s="73" t="str">
        <f t="shared" si="28"/>
        <v/>
      </c>
      <c r="S294" s="73" t="str">
        <f t="shared" si="29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O295" s="73" t="str">
        <f t="shared" si="26"/>
        <v/>
      </c>
      <c r="P295" s="73">
        <f t="shared" si="24"/>
        <v>0</v>
      </c>
      <c r="Q295" s="73" t="str">
        <f t="shared" si="27"/>
        <v/>
      </c>
      <c r="R295" s="73" t="str">
        <f t="shared" si="28"/>
        <v/>
      </c>
      <c r="S295" s="73" t="str">
        <f t="shared" si="29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O296" s="73" t="str">
        <f t="shared" si="26"/>
        <v/>
      </c>
      <c r="P296" s="73">
        <f t="shared" si="24"/>
        <v>0</v>
      </c>
      <c r="Q296" s="73" t="str">
        <f t="shared" si="27"/>
        <v/>
      </c>
      <c r="R296" s="73" t="str">
        <f t="shared" si="28"/>
        <v/>
      </c>
      <c r="S296" s="73" t="str">
        <f t="shared" si="29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O297" s="73" t="str">
        <f t="shared" si="26"/>
        <v/>
      </c>
      <c r="P297" s="73">
        <f t="shared" si="24"/>
        <v>0</v>
      </c>
      <c r="Q297" s="73" t="str">
        <f t="shared" si="27"/>
        <v/>
      </c>
      <c r="R297" s="73" t="str">
        <f t="shared" si="28"/>
        <v/>
      </c>
      <c r="S297" s="73" t="str">
        <f t="shared" si="29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O298" s="73" t="str">
        <f t="shared" si="26"/>
        <v/>
      </c>
      <c r="P298" s="73">
        <f t="shared" si="24"/>
        <v>0</v>
      </c>
      <c r="Q298" s="73" t="str">
        <f t="shared" si="27"/>
        <v/>
      </c>
      <c r="R298" s="73" t="str">
        <f t="shared" si="28"/>
        <v/>
      </c>
      <c r="S298" s="73" t="str">
        <f t="shared" si="29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O299" s="73" t="str">
        <f t="shared" si="26"/>
        <v/>
      </c>
      <c r="P299" s="73">
        <f t="shared" si="24"/>
        <v>0</v>
      </c>
      <c r="Q299" s="73" t="str">
        <f t="shared" si="27"/>
        <v/>
      </c>
      <c r="R299" s="73" t="str">
        <f t="shared" si="28"/>
        <v/>
      </c>
      <c r="S299" s="73" t="str">
        <f t="shared" si="29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O300" s="73" t="str">
        <f t="shared" si="26"/>
        <v/>
      </c>
      <c r="P300" s="73">
        <f t="shared" si="24"/>
        <v>0</v>
      </c>
      <c r="Q300" s="73" t="str">
        <f t="shared" si="27"/>
        <v/>
      </c>
      <c r="R300" s="73" t="str">
        <f t="shared" si="28"/>
        <v/>
      </c>
      <c r="S300" s="73" t="str">
        <f t="shared" si="29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O301" s="73" t="str">
        <f t="shared" si="26"/>
        <v/>
      </c>
      <c r="P301" s="73">
        <f t="shared" si="24"/>
        <v>0</v>
      </c>
      <c r="Q301" s="73" t="str">
        <f t="shared" si="27"/>
        <v/>
      </c>
      <c r="R301" s="73" t="str">
        <f t="shared" si="28"/>
        <v/>
      </c>
      <c r="S301" s="73" t="str">
        <f t="shared" si="29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O302" s="73" t="str">
        <f t="shared" si="26"/>
        <v/>
      </c>
      <c r="P302" s="73">
        <f t="shared" si="24"/>
        <v>0</v>
      </c>
      <c r="Q302" s="73" t="str">
        <f t="shared" si="27"/>
        <v/>
      </c>
      <c r="R302" s="73" t="str">
        <f t="shared" si="28"/>
        <v/>
      </c>
      <c r="S302" s="73" t="str">
        <f t="shared" si="29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O303" s="73" t="str">
        <f t="shared" si="26"/>
        <v/>
      </c>
      <c r="P303" s="73">
        <f t="shared" si="24"/>
        <v>0</v>
      </c>
      <c r="Q303" s="73" t="str">
        <f t="shared" si="27"/>
        <v/>
      </c>
      <c r="R303" s="73" t="str">
        <f t="shared" si="28"/>
        <v/>
      </c>
      <c r="S303" s="73" t="str">
        <f t="shared" si="29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O304" s="73" t="str">
        <f t="shared" si="26"/>
        <v/>
      </c>
      <c r="P304" s="73">
        <f t="shared" si="24"/>
        <v>0</v>
      </c>
      <c r="Q304" s="73" t="str">
        <f t="shared" si="27"/>
        <v/>
      </c>
      <c r="R304" s="73" t="str">
        <f t="shared" si="28"/>
        <v/>
      </c>
      <c r="S304" s="73" t="str">
        <f t="shared" si="29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O305" s="73" t="str">
        <f t="shared" si="26"/>
        <v/>
      </c>
      <c r="P305" s="73">
        <f t="shared" si="24"/>
        <v>0</v>
      </c>
      <c r="Q305" s="73" t="str">
        <f t="shared" si="27"/>
        <v/>
      </c>
      <c r="R305" s="73" t="str">
        <f t="shared" si="28"/>
        <v/>
      </c>
      <c r="S305" s="73" t="str">
        <f t="shared" si="29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O306" s="73" t="str">
        <f t="shared" si="26"/>
        <v/>
      </c>
      <c r="P306" s="73">
        <f t="shared" si="24"/>
        <v>0</v>
      </c>
      <c r="Q306" s="73" t="str">
        <f t="shared" si="27"/>
        <v/>
      </c>
      <c r="R306" s="73" t="str">
        <f t="shared" si="28"/>
        <v/>
      </c>
      <c r="S306" s="73" t="str">
        <f t="shared" si="29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O307" s="73" t="str">
        <f t="shared" si="26"/>
        <v/>
      </c>
      <c r="P307" s="73">
        <f t="shared" si="24"/>
        <v>0</v>
      </c>
      <c r="Q307" s="73" t="str">
        <f t="shared" si="27"/>
        <v/>
      </c>
      <c r="R307" s="73" t="str">
        <f t="shared" si="28"/>
        <v/>
      </c>
      <c r="S307" s="73" t="str">
        <f t="shared" si="29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O308" s="73" t="str">
        <f t="shared" si="26"/>
        <v/>
      </c>
      <c r="P308" s="73">
        <f t="shared" si="24"/>
        <v>0</v>
      </c>
      <c r="Q308" s="73" t="str">
        <f t="shared" si="27"/>
        <v/>
      </c>
      <c r="R308" s="73" t="str">
        <f t="shared" si="28"/>
        <v/>
      </c>
      <c r="S308" s="73" t="str">
        <f t="shared" si="29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O309" s="73" t="str">
        <f t="shared" si="26"/>
        <v/>
      </c>
      <c r="P309" s="73">
        <f t="shared" si="24"/>
        <v>0</v>
      </c>
      <c r="Q309" s="73" t="str">
        <f t="shared" si="27"/>
        <v/>
      </c>
      <c r="R309" s="73" t="str">
        <f t="shared" si="28"/>
        <v/>
      </c>
      <c r="S309" s="73" t="str">
        <f t="shared" si="29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O310" s="73" t="str">
        <f t="shared" si="26"/>
        <v/>
      </c>
      <c r="P310" s="73">
        <f t="shared" si="24"/>
        <v>0</v>
      </c>
      <c r="Q310" s="73" t="str">
        <f t="shared" si="27"/>
        <v/>
      </c>
      <c r="R310" s="73" t="str">
        <f t="shared" si="28"/>
        <v/>
      </c>
      <c r="S310" s="73" t="str">
        <f t="shared" si="29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O311" s="73" t="str">
        <f t="shared" si="26"/>
        <v/>
      </c>
      <c r="P311" s="73">
        <f t="shared" si="24"/>
        <v>0</v>
      </c>
      <c r="Q311" s="73" t="str">
        <f t="shared" si="27"/>
        <v/>
      </c>
      <c r="R311" s="73" t="str">
        <f t="shared" si="28"/>
        <v/>
      </c>
      <c r="S311" s="73" t="str">
        <f t="shared" si="29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O312" s="73" t="str">
        <f t="shared" si="26"/>
        <v/>
      </c>
      <c r="P312" s="73">
        <f t="shared" si="24"/>
        <v>0</v>
      </c>
      <c r="Q312" s="73" t="str">
        <f t="shared" si="27"/>
        <v/>
      </c>
      <c r="R312" s="73" t="str">
        <f t="shared" si="28"/>
        <v/>
      </c>
      <c r="S312" s="73" t="str">
        <f t="shared" si="29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O313" s="73" t="str">
        <f t="shared" si="26"/>
        <v/>
      </c>
      <c r="P313" s="73">
        <f t="shared" si="24"/>
        <v>0</v>
      </c>
      <c r="Q313" s="73" t="str">
        <f t="shared" si="27"/>
        <v/>
      </c>
      <c r="R313" s="73" t="str">
        <f t="shared" si="28"/>
        <v/>
      </c>
      <c r="S313" s="73" t="str">
        <f t="shared" si="29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O314" s="73" t="str">
        <f t="shared" si="26"/>
        <v/>
      </c>
      <c r="P314" s="73">
        <f t="shared" si="24"/>
        <v>0</v>
      </c>
      <c r="Q314" s="73" t="str">
        <f t="shared" si="27"/>
        <v/>
      </c>
      <c r="R314" s="73" t="str">
        <f t="shared" si="28"/>
        <v/>
      </c>
      <c r="S314" s="73" t="str">
        <f t="shared" si="29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O315" s="73" t="str">
        <f t="shared" si="26"/>
        <v/>
      </c>
      <c r="P315" s="73">
        <f t="shared" si="24"/>
        <v>0</v>
      </c>
      <c r="Q315" s="73" t="str">
        <f t="shared" si="27"/>
        <v/>
      </c>
      <c r="R315" s="73" t="str">
        <f t="shared" si="28"/>
        <v/>
      </c>
      <c r="S315" s="73" t="str">
        <f t="shared" si="29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O316" s="73" t="str">
        <f t="shared" si="26"/>
        <v/>
      </c>
      <c r="P316" s="73">
        <f t="shared" si="24"/>
        <v>0</v>
      </c>
      <c r="Q316" s="73" t="str">
        <f t="shared" si="27"/>
        <v/>
      </c>
      <c r="R316" s="73" t="str">
        <f t="shared" si="28"/>
        <v/>
      </c>
      <c r="S316" s="73" t="str">
        <f t="shared" si="29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O317" s="73" t="str">
        <f t="shared" si="26"/>
        <v/>
      </c>
      <c r="P317" s="73">
        <f t="shared" si="24"/>
        <v>0</v>
      </c>
      <c r="Q317" s="73" t="str">
        <f t="shared" si="27"/>
        <v/>
      </c>
      <c r="R317" s="73" t="str">
        <f t="shared" si="28"/>
        <v/>
      </c>
      <c r="S317" s="73" t="str">
        <f t="shared" si="29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O318" s="73" t="str">
        <f t="shared" si="26"/>
        <v/>
      </c>
      <c r="P318" s="73">
        <f t="shared" si="24"/>
        <v>0</v>
      </c>
      <c r="Q318" s="73" t="str">
        <f t="shared" si="27"/>
        <v/>
      </c>
      <c r="R318" s="73" t="str">
        <f t="shared" si="28"/>
        <v/>
      </c>
      <c r="S318" s="73" t="str">
        <f t="shared" si="29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O319" s="73" t="str">
        <f t="shared" si="26"/>
        <v/>
      </c>
      <c r="P319" s="73">
        <f t="shared" si="24"/>
        <v>0</v>
      </c>
      <c r="Q319" s="73" t="str">
        <f t="shared" si="27"/>
        <v/>
      </c>
      <c r="R319" s="73" t="str">
        <f t="shared" si="28"/>
        <v/>
      </c>
      <c r="S319" s="73" t="str">
        <f t="shared" si="29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O320" s="73" t="str">
        <f t="shared" si="26"/>
        <v/>
      </c>
      <c r="P320" s="73">
        <f t="shared" si="24"/>
        <v>0</v>
      </c>
      <c r="Q320" s="73" t="str">
        <f t="shared" si="27"/>
        <v/>
      </c>
      <c r="R320" s="73" t="str">
        <f t="shared" si="28"/>
        <v/>
      </c>
      <c r="S320" s="73" t="str">
        <f t="shared" si="29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O321" s="73" t="str">
        <f t="shared" si="26"/>
        <v/>
      </c>
      <c r="P321" s="73">
        <f t="shared" si="24"/>
        <v>0</v>
      </c>
      <c r="Q321" s="73" t="str">
        <f t="shared" si="27"/>
        <v/>
      </c>
      <c r="R321" s="73" t="str">
        <f t="shared" si="28"/>
        <v/>
      </c>
      <c r="S321" s="73" t="str">
        <f t="shared" si="29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O322" s="73" t="str">
        <f t="shared" si="26"/>
        <v/>
      </c>
      <c r="P322" s="73">
        <f t="shared" si="24"/>
        <v>0</v>
      </c>
      <c r="Q322" s="73" t="str">
        <f t="shared" si="27"/>
        <v/>
      </c>
      <c r="R322" s="73" t="str">
        <f t="shared" si="28"/>
        <v/>
      </c>
      <c r="S322" s="73" t="str">
        <f t="shared" si="29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O323" s="73" t="str">
        <f t="shared" si="26"/>
        <v/>
      </c>
      <c r="P323" s="73">
        <f t="shared" si="24"/>
        <v>0</v>
      </c>
      <c r="Q323" s="73" t="str">
        <f t="shared" si="27"/>
        <v/>
      </c>
      <c r="R323" s="73" t="str">
        <f t="shared" si="28"/>
        <v/>
      </c>
      <c r="S323" s="73" t="str">
        <f t="shared" si="29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O324" s="73" t="str">
        <f t="shared" si="26"/>
        <v/>
      </c>
      <c r="P324" s="73">
        <f t="shared" si="24"/>
        <v>0</v>
      </c>
      <c r="Q324" s="73" t="str">
        <f t="shared" si="27"/>
        <v/>
      </c>
      <c r="R324" s="73" t="str">
        <f t="shared" si="28"/>
        <v/>
      </c>
      <c r="S324" s="73" t="str">
        <f t="shared" si="29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O325" s="73" t="str">
        <f t="shared" si="26"/>
        <v/>
      </c>
      <c r="P325" s="73">
        <f t="shared" si="24"/>
        <v>0</v>
      </c>
      <c r="Q325" s="73" t="str">
        <f t="shared" si="27"/>
        <v/>
      </c>
      <c r="R325" s="73" t="str">
        <f t="shared" si="28"/>
        <v/>
      </c>
      <c r="S325" s="73" t="str">
        <f t="shared" si="29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O326" s="73" t="str">
        <f t="shared" si="26"/>
        <v/>
      </c>
      <c r="P326" s="73">
        <f t="shared" si="24"/>
        <v>0</v>
      </c>
      <c r="Q326" s="73" t="str">
        <f t="shared" si="27"/>
        <v/>
      </c>
      <c r="R326" s="73" t="str">
        <f t="shared" si="28"/>
        <v/>
      </c>
      <c r="S326" s="73" t="str">
        <f t="shared" si="29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O327" s="73" t="str">
        <f t="shared" si="26"/>
        <v/>
      </c>
      <c r="P327" s="73">
        <f t="shared" si="24"/>
        <v>0</v>
      </c>
      <c r="Q327" s="73" t="str">
        <f t="shared" si="27"/>
        <v/>
      </c>
      <c r="R327" s="73" t="str">
        <f t="shared" si="28"/>
        <v/>
      </c>
      <c r="S327" s="73" t="str">
        <f t="shared" si="29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O328" s="73" t="str">
        <f t="shared" si="26"/>
        <v/>
      </c>
      <c r="P328" s="73">
        <f t="shared" si="24"/>
        <v>0</v>
      </c>
      <c r="Q328" s="73" t="str">
        <f t="shared" si="27"/>
        <v/>
      </c>
      <c r="R328" s="73" t="str">
        <f t="shared" si="28"/>
        <v/>
      </c>
      <c r="S328" s="73" t="str">
        <f t="shared" si="29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O329" s="73" t="str">
        <f t="shared" si="26"/>
        <v/>
      </c>
      <c r="P329" s="73">
        <f t="shared" si="24"/>
        <v>0</v>
      </c>
      <c r="Q329" s="73" t="str">
        <f t="shared" si="27"/>
        <v/>
      </c>
      <c r="R329" s="73" t="str">
        <f t="shared" si="28"/>
        <v/>
      </c>
      <c r="S329" s="73" t="str">
        <f t="shared" si="29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O330" s="73" t="str">
        <f t="shared" si="26"/>
        <v/>
      </c>
      <c r="P330" s="73">
        <f t="shared" si="24"/>
        <v>0</v>
      </c>
      <c r="Q330" s="73" t="str">
        <f t="shared" si="27"/>
        <v/>
      </c>
      <c r="R330" s="73" t="str">
        <f t="shared" si="28"/>
        <v/>
      </c>
      <c r="S330" s="73" t="str">
        <f t="shared" si="29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O331" s="73" t="str">
        <f t="shared" si="26"/>
        <v/>
      </c>
      <c r="P331" s="73">
        <f t="shared" si="24"/>
        <v>0</v>
      </c>
      <c r="Q331" s="73" t="str">
        <f t="shared" si="27"/>
        <v/>
      </c>
      <c r="R331" s="73" t="str">
        <f t="shared" si="28"/>
        <v/>
      </c>
      <c r="S331" s="73" t="str">
        <f t="shared" si="29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O332" s="73" t="str">
        <f t="shared" si="26"/>
        <v/>
      </c>
      <c r="P332" s="73">
        <f t="shared" si="24"/>
        <v>0</v>
      </c>
      <c r="Q332" s="73" t="str">
        <f t="shared" si="27"/>
        <v/>
      </c>
      <c r="R332" s="73" t="str">
        <f t="shared" si="28"/>
        <v/>
      </c>
      <c r="S332" s="73" t="str">
        <f t="shared" si="29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O333" s="73" t="str">
        <f t="shared" si="26"/>
        <v/>
      </c>
      <c r="P333" s="73">
        <f t="shared" si="24"/>
        <v>0</v>
      </c>
      <c r="Q333" s="73" t="str">
        <f t="shared" si="27"/>
        <v/>
      </c>
      <c r="R333" s="73" t="str">
        <f t="shared" si="28"/>
        <v/>
      </c>
      <c r="S333" s="73" t="str">
        <f t="shared" si="29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O334" s="73" t="str">
        <f t="shared" si="26"/>
        <v/>
      </c>
      <c r="P334" s="73">
        <f t="shared" ref="P334:P397" si="30">IF($H334=0%,G334,"")</f>
        <v>0</v>
      </c>
      <c r="Q334" s="73" t="str">
        <f t="shared" si="27"/>
        <v/>
      </c>
      <c r="R334" s="73" t="str">
        <f t="shared" si="28"/>
        <v/>
      </c>
      <c r="S334" s="73" t="str">
        <f t="shared" si="29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O335" s="73" t="str">
        <f t="shared" ref="O335:O398" si="32">IF($H335="E",G335,"")</f>
        <v/>
      </c>
      <c r="P335" s="73">
        <f t="shared" si="30"/>
        <v>0</v>
      </c>
      <c r="Q335" s="73" t="str">
        <f t="shared" si="27"/>
        <v/>
      </c>
      <c r="R335" s="73" t="str">
        <f t="shared" si="28"/>
        <v/>
      </c>
      <c r="S335" s="73" t="str">
        <f t="shared" si="29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O336" s="73" t="str">
        <f t="shared" si="32"/>
        <v/>
      </c>
      <c r="P336" s="73">
        <f t="shared" si="30"/>
        <v>0</v>
      </c>
      <c r="Q336" s="73" t="str">
        <f t="shared" ref="Q336:Q399" si="33">IF(OR($H336=2%,$H336=6%,$H336=8%),$I336/$H336,IF($H336="0% Decreto",G336,""))</f>
        <v/>
      </c>
      <c r="R336" s="73" t="str">
        <f t="shared" ref="R336:R399" si="34">IF(OR($H336=15%,$H336=16%),$I336/$H336,"")</f>
        <v/>
      </c>
      <c r="S336" s="73" t="str">
        <f t="shared" ref="S336:S399" si="35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O337" s="73" t="str">
        <f t="shared" si="32"/>
        <v/>
      </c>
      <c r="P337" s="73">
        <f t="shared" si="30"/>
        <v>0</v>
      </c>
      <c r="Q337" s="73" t="str">
        <f t="shared" si="33"/>
        <v/>
      </c>
      <c r="R337" s="73" t="str">
        <f t="shared" si="34"/>
        <v/>
      </c>
      <c r="S337" s="73" t="str">
        <f t="shared" si="35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O338" s="73" t="str">
        <f t="shared" si="32"/>
        <v/>
      </c>
      <c r="P338" s="73">
        <f t="shared" si="30"/>
        <v>0</v>
      </c>
      <c r="Q338" s="73" t="str">
        <f t="shared" si="33"/>
        <v/>
      </c>
      <c r="R338" s="73" t="str">
        <f t="shared" si="34"/>
        <v/>
      </c>
      <c r="S338" s="73" t="str">
        <f t="shared" si="35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O339" s="73" t="str">
        <f t="shared" si="32"/>
        <v/>
      </c>
      <c r="P339" s="73">
        <f t="shared" si="30"/>
        <v>0</v>
      </c>
      <c r="Q339" s="73" t="str">
        <f t="shared" si="33"/>
        <v/>
      </c>
      <c r="R339" s="73" t="str">
        <f t="shared" si="34"/>
        <v/>
      </c>
      <c r="S339" s="73" t="str">
        <f t="shared" si="35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O340" s="73" t="str">
        <f t="shared" si="32"/>
        <v/>
      </c>
      <c r="P340" s="73">
        <f t="shared" si="30"/>
        <v>0</v>
      </c>
      <c r="Q340" s="73" t="str">
        <f t="shared" si="33"/>
        <v/>
      </c>
      <c r="R340" s="73" t="str">
        <f t="shared" si="34"/>
        <v/>
      </c>
      <c r="S340" s="73" t="str">
        <f t="shared" si="35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O341" s="73" t="str">
        <f t="shared" si="32"/>
        <v/>
      </c>
      <c r="P341" s="73">
        <f t="shared" si="30"/>
        <v>0</v>
      </c>
      <c r="Q341" s="73" t="str">
        <f t="shared" si="33"/>
        <v/>
      </c>
      <c r="R341" s="73" t="str">
        <f t="shared" si="34"/>
        <v/>
      </c>
      <c r="S341" s="73" t="str">
        <f t="shared" si="35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O342" s="73" t="str">
        <f t="shared" si="32"/>
        <v/>
      </c>
      <c r="P342" s="73">
        <f t="shared" si="30"/>
        <v>0</v>
      </c>
      <c r="Q342" s="73" t="str">
        <f t="shared" si="33"/>
        <v/>
      </c>
      <c r="R342" s="73" t="str">
        <f t="shared" si="34"/>
        <v/>
      </c>
      <c r="S342" s="73" t="str">
        <f t="shared" si="35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O343" s="73" t="str">
        <f t="shared" si="32"/>
        <v/>
      </c>
      <c r="P343" s="73">
        <f t="shared" si="30"/>
        <v>0</v>
      </c>
      <c r="Q343" s="73" t="str">
        <f t="shared" si="33"/>
        <v/>
      </c>
      <c r="R343" s="73" t="str">
        <f t="shared" si="34"/>
        <v/>
      </c>
      <c r="S343" s="73" t="str">
        <f t="shared" si="35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O344" s="73" t="str">
        <f t="shared" si="32"/>
        <v/>
      </c>
      <c r="P344" s="73">
        <f t="shared" si="30"/>
        <v>0</v>
      </c>
      <c r="Q344" s="73" t="str">
        <f t="shared" si="33"/>
        <v/>
      </c>
      <c r="R344" s="73" t="str">
        <f t="shared" si="34"/>
        <v/>
      </c>
      <c r="S344" s="73" t="str">
        <f t="shared" si="35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O345" s="73" t="str">
        <f t="shared" si="32"/>
        <v/>
      </c>
      <c r="P345" s="73">
        <f t="shared" si="30"/>
        <v>0</v>
      </c>
      <c r="Q345" s="73" t="str">
        <f t="shared" si="33"/>
        <v/>
      </c>
      <c r="R345" s="73" t="str">
        <f t="shared" si="34"/>
        <v/>
      </c>
      <c r="S345" s="73" t="str">
        <f t="shared" si="35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O346" s="73" t="str">
        <f t="shared" si="32"/>
        <v/>
      </c>
      <c r="P346" s="73">
        <f t="shared" si="30"/>
        <v>0</v>
      </c>
      <c r="Q346" s="73" t="str">
        <f t="shared" si="33"/>
        <v/>
      </c>
      <c r="R346" s="73" t="str">
        <f t="shared" si="34"/>
        <v/>
      </c>
      <c r="S346" s="73" t="str">
        <f t="shared" si="35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O347" s="73" t="str">
        <f t="shared" si="32"/>
        <v/>
      </c>
      <c r="P347" s="73">
        <f t="shared" si="30"/>
        <v>0</v>
      </c>
      <c r="Q347" s="73" t="str">
        <f t="shared" si="33"/>
        <v/>
      </c>
      <c r="R347" s="73" t="str">
        <f t="shared" si="34"/>
        <v/>
      </c>
      <c r="S347" s="73" t="str">
        <f t="shared" si="35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O348" s="73" t="str">
        <f t="shared" si="32"/>
        <v/>
      </c>
      <c r="P348" s="73">
        <f t="shared" si="30"/>
        <v>0</v>
      </c>
      <c r="Q348" s="73" t="str">
        <f t="shared" si="33"/>
        <v/>
      </c>
      <c r="R348" s="73" t="str">
        <f t="shared" si="34"/>
        <v/>
      </c>
      <c r="S348" s="73" t="str">
        <f t="shared" si="35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O349" s="73" t="str">
        <f t="shared" si="32"/>
        <v/>
      </c>
      <c r="P349" s="73">
        <f t="shared" si="30"/>
        <v>0</v>
      </c>
      <c r="Q349" s="73" t="str">
        <f t="shared" si="33"/>
        <v/>
      </c>
      <c r="R349" s="73" t="str">
        <f t="shared" si="34"/>
        <v/>
      </c>
      <c r="S349" s="73" t="str">
        <f t="shared" si="35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O350" s="73" t="str">
        <f t="shared" si="32"/>
        <v/>
      </c>
      <c r="P350" s="73">
        <f t="shared" si="30"/>
        <v>0</v>
      </c>
      <c r="Q350" s="73" t="str">
        <f t="shared" si="33"/>
        <v/>
      </c>
      <c r="R350" s="73" t="str">
        <f t="shared" si="34"/>
        <v/>
      </c>
      <c r="S350" s="73" t="str">
        <f t="shared" si="35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O351" s="73" t="str">
        <f t="shared" si="32"/>
        <v/>
      </c>
      <c r="P351" s="73">
        <f t="shared" si="30"/>
        <v>0</v>
      </c>
      <c r="Q351" s="73" t="str">
        <f t="shared" si="33"/>
        <v/>
      </c>
      <c r="R351" s="73" t="str">
        <f t="shared" si="34"/>
        <v/>
      </c>
      <c r="S351" s="73" t="str">
        <f t="shared" si="35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O352" s="73" t="str">
        <f t="shared" si="32"/>
        <v/>
      </c>
      <c r="P352" s="73">
        <f t="shared" si="30"/>
        <v>0</v>
      </c>
      <c r="Q352" s="73" t="str">
        <f t="shared" si="33"/>
        <v/>
      </c>
      <c r="R352" s="73" t="str">
        <f t="shared" si="34"/>
        <v/>
      </c>
      <c r="S352" s="73" t="str">
        <f t="shared" si="35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O353" s="73" t="str">
        <f t="shared" si="32"/>
        <v/>
      </c>
      <c r="P353" s="73">
        <f t="shared" si="30"/>
        <v>0</v>
      </c>
      <c r="Q353" s="73" t="str">
        <f t="shared" si="33"/>
        <v/>
      </c>
      <c r="R353" s="73" t="str">
        <f t="shared" si="34"/>
        <v/>
      </c>
      <c r="S353" s="73" t="str">
        <f t="shared" si="35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O354" s="73" t="str">
        <f t="shared" si="32"/>
        <v/>
      </c>
      <c r="P354" s="73">
        <f t="shared" si="30"/>
        <v>0</v>
      </c>
      <c r="Q354" s="73" t="str">
        <f t="shared" si="33"/>
        <v/>
      </c>
      <c r="R354" s="73" t="str">
        <f t="shared" si="34"/>
        <v/>
      </c>
      <c r="S354" s="73" t="str">
        <f t="shared" si="35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O355" s="73" t="str">
        <f t="shared" si="32"/>
        <v/>
      </c>
      <c r="P355" s="73">
        <f t="shared" si="30"/>
        <v>0</v>
      </c>
      <c r="Q355" s="73" t="str">
        <f t="shared" si="33"/>
        <v/>
      </c>
      <c r="R355" s="73" t="str">
        <f t="shared" si="34"/>
        <v/>
      </c>
      <c r="S355" s="73" t="str">
        <f t="shared" si="35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O356" s="73" t="str">
        <f t="shared" si="32"/>
        <v/>
      </c>
      <c r="P356" s="73">
        <f t="shared" si="30"/>
        <v>0</v>
      </c>
      <c r="Q356" s="73" t="str">
        <f t="shared" si="33"/>
        <v/>
      </c>
      <c r="R356" s="73" t="str">
        <f t="shared" si="34"/>
        <v/>
      </c>
      <c r="S356" s="73" t="str">
        <f t="shared" si="35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O357" s="73" t="str">
        <f t="shared" si="32"/>
        <v/>
      </c>
      <c r="P357" s="73">
        <f t="shared" si="30"/>
        <v>0</v>
      </c>
      <c r="Q357" s="73" t="str">
        <f t="shared" si="33"/>
        <v/>
      </c>
      <c r="R357" s="73" t="str">
        <f t="shared" si="34"/>
        <v/>
      </c>
      <c r="S357" s="73" t="str">
        <f t="shared" si="35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O358" s="73" t="str">
        <f t="shared" si="32"/>
        <v/>
      </c>
      <c r="P358" s="73">
        <f t="shared" si="30"/>
        <v>0</v>
      </c>
      <c r="Q358" s="73" t="str">
        <f t="shared" si="33"/>
        <v/>
      </c>
      <c r="R358" s="73" t="str">
        <f t="shared" si="34"/>
        <v/>
      </c>
      <c r="S358" s="73" t="str">
        <f t="shared" si="35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O359" s="73" t="str">
        <f t="shared" si="32"/>
        <v/>
      </c>
      <c r="P359" s="73">
        <f t="shared" si="30"/>
        <v>0</v>
      </c>
      <c r="Q359" s="73" t="str">
        <f t="shared" si="33"/>
        <v/>
      </c>
      <c r="R359" s="73" t="str">
        <f t="shared" si="34"/>
        <v/>
      </c>
      <c r="S359" s="73" t="str">
        <f t="shared" si="35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O360" s="73" t="str">
        <f t="shared" si="32"/>
        <v/>
      </c>
      <c r="P360" s="73">
        <f t="shared" si="30"/>
        <v>0</v>
      </c>
      <c r="Q360" s="73" t="str">
        <f t="shared" si="33"/>
        <v/>
      </c>
      <c r="R360" s="73" t="str">
        <f t="shared" si="34"/>
        <v/>
      </c>
      <c r="S360" s="73" t="str">
        <f t="shared" si="35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O361" s="73" t="str">
        <f t="shared" si="32"/>
        <v/>
      </c>
      <c r="P361" s="73">
        <f t="shared" si="30"/>
        <v>0</v>
      </c>
      <c r="Q361" s="73" t="str">
        <f t="shared" si="33"/>
        <v/>
      </c>
      <c r="R361" s="73" t="str">
        <f t="shared" si="34"/>
        <v/>
      </c>
      <c r="S361" s="73" t="str">
        <f t="shared" si="35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O362" s="73" t="str">
        <f t="shared" si="32"/>
        <v/>
      </c>
      <c r="P362" s="73">
        <f t="shared" si="30"/>
        <v>0</v>
      </c>
      <c r="Q362" s="73" t="str">
        <f t="shared" si="33"/>
        <v/>
      </c>
      <c r="R362" s="73" t="str">
        <f t="shared" si="34"/>
        <v/>
      </c>
      <c r="S362" s="73" t="str">
        <f t="shared" si="35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O363" s="73" t="str">
        <f t="shared" si="32"/>
        <v/>
      </c>
      <c r="P363" s="73">
        <f t="shared" si="30"/>
        <v>0</v>
      </c>
      <c r="Q363" s="73" t="str">
        <f t="shared" si="33"/>
        <v/>
      </c>
      <c r="R363" s="73" t="str">
        <f t="shared" si="34"/>
        <v/>
      </c>
      <c r="S363" s="73" t="str">
        <f t="shared" si="35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O364" s="73" t="str">
        <f t="shared" si="32"/>
        <v/>
      </c>
      <c r="P364" s="73">
        <f t="shared" si="30"/>
        <v>0</v>
      </c>
      <c r="Q364" s="73" t="str">
        <f t="shared" si="33"/>
        <v/>
      </c>
      <c r="R364" s="73" t="str">
        <f t="shared" si="34"/>
        <v/>
      </c>
      <c r="S364" s="73" t="str">
        <f t="shared" si="35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O365" s="73" t="str">
        <f t="shared" si="32"/>
        <v/>
      </c>
      <c r="P365" s="73">
        <f t="shared" si="30"/>
        <v>0</v>
      </c>
      <c r="Q365" s="73" t="str">
        <f t="shared" si="33"/>
        <v/>
      </c>
      <c r="R365" s="73" t="str">
        <f t="shared" si="34"/>
        <v/>
      </c>
      <c r="S365" s="73" t="str">
        <f t="shared" si="35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O366" s="73" t="str">
        <f t="shared" si="32"/>
        <v/>
      </c>
      <c r="P366" s="73">
        <f t="shared" si="30"/>
        <v>0</v>
      </c>
      <c r="Q366" s="73" t="str">
        <f t="shared" si="33"/>
        <v/>
      </c>
      <c r="R366" s="73" t="str">
        <f t="shared" si="34"/>
        <v/>
      </c>
      <c r="S366" s="73" t="str">
        <f t="shared" si="35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O367" s="73" t="str">
        <f t="shared" si="32"/>
        <v/>
      </c>
      <c r="P367" s="73">
        <f t="shared" si="30"/>
        <v>0</v>
      </c>
      <c r="Q367" s="73" t="str">
        <f t="shared" si="33"/>
        <v/>
      </c>
      <c r="R367" s="73" t="str">
        <f t="shared" si="34"/>
        <v/>
      </c>
      <c r="S367" s="73" t="str">
        <f t="shared" si="35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O368" s="73" t="str">
        <f t="shared" si="32"/>
        <v/>
      </c>
      <c r="P368" s="73">
        <f t="shared" si="30"/>
        <v>0</v>
      </c>
      <c r="Q368" s="73" t="str">
        <f t="shared" si="33"/>
        <v/>
      </c>
      <c r="R368" s="73" t="str">
        <f t="shared" si="34"/>
        <v/>
      </c>
      <c r="S368" s="73" t="str">
        <f t="shared" si="35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O369" s="73" t="str">
        <f t="shared" si="32"/>
        <v/>
      </c>
      <c r="P369" s="73">
        <f t="shared" si="30"/>
        <v>0</v>
      </c>
      <c r="Q369" s="73" t="str">
        <f t="shared" si="33"/>
        <v/>
      </c>
      <c r="R369" s="73" t="str">
        <f t="shared" si="34"/>
        <v/>
      </c>
      <c r="S369" s="73" t="str">
        <f t="shared" si="35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O370" s="73" t="str">
        <f t="shared" si="32"/>
        <v/>
      </c>
      <c r="P370" s="73">
        <f t="shared" si="30"/>
        <v>0</v>
      </c>
      <c r="Q370" s="73" t="str">
        <f t="shared" si="33"/>
        <v/>
      </c>
      <c r="R370" s="73" t="str">
        <f t="shared" si="34"/>
        <v/>
      </c>
      <c r="S370" s="73" t="str">
        <f t="shared" si="35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O371" s="73" t="str">
        <f t="shared" si="32"/>
        <v/>
      </c>
      <c r="P371" s="73">
        <f t="shared" si="30"/>
        <v>0</v>
      </c>
      <c r="Q371" s="73" t="str">
        <f t="shared" si="33"/>
        <v/>
      </c>
      <c r="R371" s="73" t="str">
        <f t="shared" si="34"/>
        <v/>
      </c>
      <c r="S371" s="73" t="str">
        <f t="shared" si="35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O372" s="73" t="str">
        <f t="shared" si="32"/>
        <v/>
      </c>
      <c r="P372" s="73">
        <f t="shared" si="30"/>
        <v>0</v>
      </c>
      <c r="Q372" s="73" t="str">
        <f t="shared" si="33"/>
        <v/>
      </c>
      <c r="R372" s="73" t="str">
        <f t="shared" si="34"/>
        <v/>
      </c>
      <c r="S372" s="73" t="str">
        <f t="shared" si="35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O373" s="73" t="str">
        <f t="shared" si="32"/>
        <v/>
      </c>
      <c r="P373" s="73">
        <f t="shared" si="30"/>
        <v>0</v>
      </c>
      <c r="Q373" s="73" t="str">
        <f t="shared" si="33"/>
        <v/>
      </c>
      <c r="R373" s="73" t="str">
        <f t="shared" si="34"/>
        <v/>
      </c>
      <c r="S373" s="73" t="str">
        <f t="shared" si="35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O374" s="73" t="str">
        <f t="shared" si="32"/>
        <v/>
      </c>
      <c r="P374" s="73">
        <f t="shared" si="30"/>
        <v>0</v>
      </c>
      <c r="Q374" s="73" t="str">
        <f t="shared" si="33"/>
        <v/>
      </c>
      <c r="R374" s="73" t="str">
        <f t="shared" si="34"/>
        <v/>
      </c>
      <c r="S374" s="73" t="str">
        <f t="shared" si="35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O375" s="73" t="str">
        <f t="shared" si="32"/>
        <v/>
      </c>
      <c r="P375" s="73">
        <f t="shared" si="30"/>
        <v>0</v>
      </c>
      <c r="Q375" s="73" t="str">
        <f t="shared" si="33"/>
        <v/>
      </c>
      <c r="R375" s="73" t="str">
        <f t="shared" si="34"/>
        <v/>
      </c>
      <c r="S375" s="73" t="str">
        <f t="shared" si="35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O376" s="73" t="str">
        <f t="shared" si="32"/>
        <v/>
      </c>
      <c r="P376" s="73">
        <f t="shared" si="30"/>
        <v>0</v>
      </c>
      <c r="Q376" s="73" t="str">
        <f t="shared" si="33"/>
        <v/>
      </c>
      <c r="R376" s="73" t="str">
        <f t="shared" si="34"/>
        <v/>
      </c>
      <c r="S376" s="73" t="str">
        <f t="shared" si="35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O377" s="73" t="str">
        <f t="shared" si="32"/>
        <v/>
      </c>
      <c r="P377" s="73">
        <f t="shared" si="30"/>
        <v>0</v>
      </c>
      <c r="Q377" s="73" t="str">
        <f t="shared" si="33"/>
        <v/>
      </c>
      <c r="R377" s="73" t="str">
        <f t="shared" si="34"/>
        <v/>
      </c>
      <c r="S377" s="73" t="str">
        <f t="shared" si="35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O378" s="73" t="str">
        <f t="shared" si="32"/>
        <v/>
      </c>
      <c r="P378" s="73">
        <f t="shared" si="30"/>
        <v>0</v>
      </c>
      <c r="Q378" s="73" t="str">
        <f t="shared" si="33"/>
        <v/>
      </c>
      <c r="R378" s="73" t="str">
        <f t="shared" si="34"/>
        <v/>
      </c>
      <c r="S378" s="73" t="str">
        <f t="shared" si="35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O379" s="73" t="str">
        <f t="shared" si="32"/>
        <v/>
      </c>
      <c r="P379" s="73">
        <f t="shared" si="30"/>
        <v>0</v>
      </c>
      <c r="Q379" s="73" t="str">
        <f t="shared" si="33"/>
        <v/>
      </c>
      <c r="R379" s="73" t="str">
        <f t="shared" si="34"/>
        <v/>
      </c>
      <c r="S379" s="73" t="str">
        <f t="shared" si="35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O380" s="73" t="str">
        <f t="shared" si="32"/>
        <v/>
      </c>
      <c r="P380" s="73">
        <f t="shared" si="30"/>
        <v>0</v>
      </c>
      <c r="Q380" s="73" t="str">
        <f t="shared" si="33"/>
        <v/>
      </c>
      <c r="R380" s="73" t="str">
        <f t="shared" si="34"/>
        <v/>
      </c>
      <c r="S380" s="73" t="str">
        <f t="shared" si="35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O381" s="73" t="str">
        <f t="shared" si="32"/>
        <v/>
      </c>
      <c r="P381" s="73">
        <f t="shared" si="30"/>
        <v>0</v>
      </c>
      <c r="Q381" s="73" t="str">
        <f t="shared" si="33"/>
        <v/>
      </c>
      <c r="R381" s="73" t="str">
        <f t="shared" si="34"/>
        <v/>
      </c>
      <c r="S381" s="73" t="str">
        <f t="shared" si="35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O382" s="73" t="str">
        <f t="shared" si="32"/>
        <v/>
      </c>
      <c r="P382" s="73">
        <f t="shared" si="30"/>
        <v>0</v>
      </c>
      <c r="Q382" s="73" t="str">
        <f t="shared" si="33"/>
        <v/>
      </c>
      <c r="R382" s="73" t="str">
        <f t="shared" si="34"/>
        <v/>
      </c>
      <c r="S382" s="73" t="str">
        <f t="shared" si="35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O383" s="73" t="str">
        <f t="shared" si="32"/>
        <v/>
      </c>
      <c r="P383" s="73">
        <f t="shared" si="30"/>
        <v>0</v>
      </c>
      <c r="Q383" s="73" t="str">
        <f t="shared" si="33"/>
        <v/>
      </c>
      <c r="R383" s="73" t="str">
        <f t="shared" si="34"/>
        <v/>
      </c>
      <c r="S383" s="73" t="str">
        <f t="shared" si="35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O384" s="73" t="str">
        <f t="shared" si="32"/>
        <v/>
      </c>
      <c r="P384" s="73">
        <f t="shared" si="30"/>
        <v>0</v>
      </c>
      <c r="Q384" s="73" t="str">
        <f t="shared" si="33"/>
        <v/>
      </c>
      <c r="R384" s="73" t="str">
        <f t="shared" si="34"/>
        <v/>
      </c>
      <c r="S384" s="73" t="str">
        <f t="shared" si="35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O385" s="73" t="str">
        <f t="shared" si="32"/>
        <v/>
      </c>
      <c r="P385" s="73">
        <f t="shared" si="30"/>
        <v>0</v>
      </c>
      <c r="Q385" s="73" t="str">
        <f t="shared" si="33"/>
        <v/>
      </c>
      <c r="R385" s="73" t="str">
        <f t="shared" si="34"/>
        <v/>
      </c>
      <c r="S385" s="73" t="str">
        <f t="shared" si="35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O386" s="73" t="str">
        <f t="shared" si="32"/>
        <v/>
      </c>
      <c r="P386" s="73">
        <f t="shared" si="30"/>
        <v>0</v>
      </c>
      <c r="Q386" s="73" t="str">
        <f t="shared" si="33"/>
        <v/>
      </c>
      <c r="R386" s="73" t="str">
        <f t="shared" si="34"/>
        <v/>
      </c>
      <c r="S386" s="73" t="str">
        <f t="shared" si="35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O387" s="73" t="str">
        <f t="shared" si="32"/>
        <v/>
      </c>
      <c r="P387" s="73">
        <f t="shared" si="30"/>
        <v>0</v>
      </c>
      <c r="Q387" s="73" t="str">
        <f t="shared" si="33"/>
        <v/>
      </c>
      <c r="R387" s="73" t="str">
        <f t="shared" si="34"/>
        <v/>
      </c>
      <c r="S387" s="73" t="str">
        <f t="shared" si="35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O388" s="73" t="str">
        <f t="shared" si="32"/>
        <v/>
      </c>
      <c r="P388" s="73">
        <f t="shared" si="30"/>
        <v>0</v>
      </c>
      <c r="Q388" s="73" t="str">
        <f t="shared" si="33"/>
        <v/>
      </c>
      <c r="R388" s="73" t="str">
        <f t="shared" si="34"/>
        <v/>
      </c>
      <c r="S388" s="73" t="str">
        <f t="shared" si="35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O389" s="73" t="str">
        <f t="shared" si="32"/>
        <v/>
      </c>
      <c r="P389" s="73">
        <f t="shared" si="30"/>
        <v>0</v>
      </c>
      <c r="Q389" s="73" t="str">
        <f t="shared" si="33"/>
        <v/>
      </c>
      <c r="R389" s="73" t="str">
        <f t="shared" si="34"/>
        <v/>
      </c>
      <c r="S389" s="73" t="str">
        <f t="shared" si="35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O390" s="73" t="str">
        <f t="shared" si="32"/>
        <v/>
      </c>
      <c r="P390" s="73">
        <f t="shared" si="30"/>
        <v>0</v>
      </c>
      <c r="Q390" s="73" t="str">
        <f t="shared" si="33"/>
        <v/>
      </c>
      <c r="R390" s="73" t="str">
        <f t="shared" si="34"/>
        <v/>
      </c>
      <c r="S390" s="73" t="str">
        <f t="shared" si="35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O391" s="73" t="str">
        <f t="shared" si="32"/>
        <v/>
      </c>
      <c r="P391" s="73">
        <f t="shared" si="30"/>
        <v>0</v>
      </c>
      <c r="Q391" s="73" t="str">
        <f t="shared" si="33"/>
        <v/>
      </c>
      <c r="R391" s="73" t="str">
        <f t="shared" si="34"/>
        <v/>
      </c>
      <c r="S391" s="73" t="str">
        <f t="shared" si="35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O392" s="73" t="str">
        <f t="shared" si="32"/>
        <v/>
      </c>
      <c r="P392" s="73">
        <f t="shared" si="30"/>
        <v>0</v>
      </c>
      <c r="Q392" s="73" t="str">
        <f t="shared" si="33"/>
        <v/>
      </c>
      <c r="R392" s="73" t="str">
        <f t="shared" si="34"/>
        <v/>
      </c>
      <c r="S392" s="73" t="str">
        <f t="shared" si="35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O393" s="73" t="str">
        <f t="shared" si="32"/>
        <v/>
      </c>
      <c r="P393" s="73">
        <f t="shared" si="30"/>
        <v>0</v>
      </c>
      <c r="Q393" s="73" t="str">
        <f t="shared" si="33"/>
        <v/>
      </c>
      <c r="R393" s="73" t="str">
        <f t="shared" si="34"/>
        <v/>
      </c>
      <c r="S393" s="73" t="str">
        <f t="shared" si="35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O394" s="73" t="str">
        <f t="shared" si="32"/>
        <v/>
      </c>
      <c r="P394" s="73">
        <f t="shared" si="30"/>
        <v>0</v>
      </c>
      <c r="Q394" s="73" t="str">
        <f t="shared" si="33"/>
        <v/>
      </c>
      <c r="R394" s="73" t="str">
        <f t="shared" si="34"/>
        <v/>
      </c>
      <c r="S394" s="73" t="str">
        <f t="shared" si="35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O395" s="73" t="str">
        <f t="shared" si="32"/>
        <v/>
      </c>
      <c r="P395" s="73">
        <f t="shared" si="30"/>
        <v>0</v>
      </c>
      <c r="Q395" s="73" t="str">
        <f t="shared" si="33"/>
        <v/>
      </c>
      <c r="R395" s="73" t="str">
        <f t="shared" si="34"/>
        <v/>
      </c>
      <c r="S395" s="73" t="str">
        <f t="shared" si="35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O396" s="73" t="str">
        <f t="shared" si="32"/>
        <v/>
      </c>
      <c r="P396" s="73">
        <f t="shared" si="30"/>
        <v>0</v>
      </c>
      <c r="Q396" s="73" t="str">
        <f t="shared" si="33"/>
        <v/>
      </c>
      <c r="R396" s="73" t="str">
        <f t="shared" si="34"/>
        <v/>
      </c>
      <c r="S396" s="73" t="str">
        <f t="shared" si="35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O397" s="73" t="str">
        <f t="shared" si="32"/>
        <v/>
      </c>
      <c r="P397" s="73">
        <f t="shared" si="30"/>
        <v>0</v>
      </c>
      <c r="Q397" s="73" t="str">
        <f t="shared" si="33"/>
        <v/>
      </c>
      <c r="R397" s="73" t="str">
        <f t="shared" si="34"/>
        <v/>
      </c>
      <c r="S397" s="73" t="str">
        <f t="shared" si="35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O398" s="73" t="str">
        <f t="shared" si="32"/>
        <v/>
      </c>
      <c r="P398" s="73">
        <f t="shared" ref="P398:P461" si="36">IF($H398=0%,G398,"")</f>
        <v>0</v>
      </c>
      <c r="Q398" s="73" t="str">
        <f t="shared" si="33"/>
        <v/>
      </c>
      <c r="R398" s="73" t="str">
        <f t="shared" si="34"/>
        <v/>
      </c>
      <c r="S398" s="73" t="str">
        <f t="shared" si="35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O399" s="73" t="str">
        <f t="shared" ref="O399:O462" si="38">IF($H399="E",G399,"")</f>
        <v/>
      </c>
      <c r="P399" s="73">
        <f t="shared" si="36"/>
        <v>0</v>
      </c>
      <c r="Q399" s="73" t="str">
        <f t="shared" si="33"/>
        <v/>
      </c>
      <c r="R399" s="73" t="str">
        <f t="shared" si="34"/>
        <v/>
      </c>
      <c r="S399" s="73" t="str">
        <f t="shared" si="35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O400" s="73" t="str">
        <f t="shared" si="38"/>
        <v/>
      </c>
      <c r="P400" s="73">
        <f t="shared" si="36"/>
        <v>0</v>
      </c>
      <c r="Q400" s="73" t="str">
        <f t="shared" ref="Q400:Q463" si="39">IF(OR($H400=2%,$H400=6%,$H400=8%),$I400/$H400,IF($H400="0% Decreto",G400,""))</f>
        <v/>
      </c>
      <c r="R400" s="73" t="str">
        <f t="shared" ref="R400:R463" si="40">IF(OR($H400=15%,$H400=16%),$I400/$H400,"")</f>
        <v/>
      </c>
      <c r="S400" s="73" t="str">
        <f t="shared" ref="S400:S463" si="41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O401" s="73" t="str">
        <f t="shared" si="38"/>
        <v/>
      </c>
      <c r="P401" s="73">
        <f t="shared" si="36"/>
        <v>0</v>
      </c>
      <c r="Q401" s="73" t="str">
        <f t="shared" si="39"/>
        <v/>
      </c>
      <c r="R401" s="73" t="str">
        <f t="shared" si="40"/>
        <v/>
      </c>
      <c r="S401" s="73" t="str">
        <f t="shared" si="41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O402" s="73" t="str">
        <f t="shared" si="38"/>
        <v/>
      </c>
      <c r="P402" s="73">
        <f t="shared" si="36"/>
        <v>0</v>
      </c>
      <c r="Q402" s="73" t="str">
        <f t="shared" si="39"/>
        <v/>
      </c>
      <c r="R402" s="73" t="str">
        <f t="shared" si="40"/>
        <v/>
      </c>
      <c r="S402" s="73" t="str">
        <f t="shared" si="41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O403" s="73" t="str">
        <f t="shared" si="38"/>
        <v/>
      </c>
      <c r="P403" s="73">
        <f t="shared" si="36"/>
        <v>0</v>
      </c>
      <c r="Q403" s="73" t="str">
        <f t="shared" si="39"/>
        <v/>
      </c>
      <c r="R403" s="73" t="str">
        <f t="shared" si="40"/>
        <v/>
      </c>
      <c r="S403" s="73" t="str">
        <f t="shared" si="41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O404" s="73" t="str">
        <f t="shared" si="38"/>
        <v/>
      </c>
      <c r="P404" s="73">
        <f t="shared" si="36"/>
        <v>0</v>
      </c>
      <c r="Q404" s="73" t="str">
        <f t="shared" si="39"/>
        <v/>
      </c>
      <c r="R404" s="73" t="str">
        <f t="shared" si="40"/>
        <v/>
      </c>
      <c r="S404" s="73" t="str">
        <f t="shared" si="41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O405" s="73" t="str">
        <f t="shared" si="38"/>
        <v/>
      </c>
      <c r="P405" s="73">
        <f t="shared" si="36"/>
        <v>0</v>
      </c>
      <c r="Q405" s="73" t="str">
        <f t="shared" si="39"/>
        <v/>
      </c>
      <c r="R405" s="73" t="str">
        <f t="shared" si="40"/>
        <v/>
      </c>
      <c r="S405" s="73" t="str">
        <f t="shared" si="41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O406" s="73" t="str">
        <f t="shared" si="38"/>
        <v/>
      </c>
      <c r="P406" s="73">
        <f t="shared" si="36"/>
        <v>0</v>
      </c>
      <c r="Q406" s="73" t="str">
        <f t="shared" si="39"/>
        <v/>
      </c>
      <c r="R406" s="73" t="str">
        <f t="shared" si="40"/>
        <v/>
      </c>
      <c r="S406" s="73" t="str">
        <f t="shared" si="41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O407" s="73" t="str">
        <f t="shared" si="38"/>
        <v/>
      </c>
      <c r="P407" s="73">
        <f t="shared" si="36"/>
        <v>0</v>
      </c>
      <c r="Q407" s="73" t="str">
        <f t="shared" si="39"/>
        <v/>
      </c>
      <c r="R407" s="73" t="str">
        <f t="shared" si="40"/>
        <v/>
      </c>
      <c r="S407" s="73" t="str">
        <f t="shared" si="41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O408" s="73" t="str">
        <f t="shared" si="38"/>
        <v/>
      </c>
      <c r="P408" s="73">
        <f t="shared" si="36"/>
        <v>0</v>
      </c>
      <c r="Q408" s="73" t="str">
        <f t="shared" si="39"/>
        <v/>
      </c>
      <c r="R408" s="73" t="str">
        <f t="shared" si="40"/>
        <v/>
      </c>
      <c r="S408" s="73" t="str">
        <f t="shared" si="41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O409" s="73" t="str">
        <f t="shared" si="38"/>
        <v/>
      </c>
      <c r="P409" s="73">
        <f t="shared" si="36"/>
        <v>0</v>
      </c>
      <c r="Q409" s="73" t="str">
        <f t="shared" si="39"/>
        <v/>
      </c>
      <c r="R409" s="73" t="str">
        <f t="shared" si="40"/>
        <v/>
      </c>
      <c r="S409" s="73" t="str">
        <f t="shared" si="41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O410" s="73" t="str">
        <f t="shared" si="38"/>
        <v/>
      </c>
      <c r="P410" s="73">
        <f t="shared" si="36"/>
        <v>0</v>
      </c>
      <c r="Q410" s="73" t="str">
        <f t="shared" si="39"/>
        <v/>
      </c>
      <c r="R410" s="73" t="str">
        <f t="shared" si="40"/>
        <v/>
      </c>
      <c r="S410" s="73" t="str">
        <f t="shared" si="41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O411" s="73" t="str">
        <f t="shared" si="38"/>
        <v/>
      </c>
      <c r="P411" s="73">
        <f t="shared" si="36"/>
        <v>0</v>
      </c>
      <c r="Q411" s="73" t="str">
        <f t="shared" si="39"/>
        <v/>
      </c>
      <c r="R411" s="73" t="str">
        <f t="shared" si="40"/>
        <v/>
      </c>
      <c r="S411" s="73" t="str">
        <f t="shared" si="41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O412" s="73" t="str">
        <f t="shared" si="38"/>
        <v/>
      </c>
      <c r="P412" s="73">
        <f t="shared" si="36"/>
        <v>0</v>
      </c>
      <c r="Q412" s="73" t="str">
        <f t="shared" si="39"/>
        <v/>
      </c>
      <c r="R412" s="73" t="str">
        <f t="shared" si="40"/>
        <v/>
      </c>
      <c r="S412" s="73" t="str">
        <f t="shared" si="41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O413" s="73" t="str">
        <f t="shared" si="38"/>
        <v/>
      </c>
      <c r="P413" s="73">
        <f t="shared" si="36"/>
        <v>0</v>
      </c>
      <c r="Q413" s="73" t="str">
        <f t="shared" si="39"/>
        <v/>
      </c>
      <c r="R413" s="73" t="str">
        <f t="shared" si="40"/>
        <v/>
      </c>
      <c r="S413" s="73" t="str">
        <f t="shared" si="41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O414" s="73" t="str">
        <f t="shared" si="38"/>
        <v/>
      </c>
      <c r="P414" s="73">
        <f t="shared" si="36"/>
        <v>0</v>
      </c>
      <c r="Q414" s="73" t="str">
        <f t="shared" si="39"/>
        <v/>
      </c>
      <c r="R414" s="73" t="str">
        <f t="shared" si="40"/>
        <v/>
      </c>
      <c r="S414" s="73" t="str">
        <f t="shared" si="41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O415" s="73" t="str">
        <f t="shared" si="38"/>
        <v/>
      </c>
      <c r="P415" s="73">
        <f t="shared" si="36"/>
        <v>0</v>
      </c>
      <c r="Q415" s="73" t="str">
        <f t="shared" si="39"/>
        <v/>
      </c>
      <c r="R415" s="73" t="str">
        <f t="shared" si="40"/>
        <v/>
      </c>
      <c r="S415" s="73" t="str">
        <f t="shared" si="41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O416" s="73" t="str">
        <f t="shared" si="38"/>
        <v/>
      </c>
      <c r="P416" s="73">
        <f t="shared" si="36"/>
        <v>0</v>
      </c>
      <c r="Q416" s="73" t="str">
        <f t="shared" si="39"/>
        <v/>
      </c>
      <c r="R416" s="73" t="str">
        <f t="shared" si="40"/>
        <v/>
      </c>
      <c r="S416" s="73" t="str">
        <f t="shared" si="41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O417" s="73" t="str">
        <f t="shared" si="38"/>
        <v/>
      </c>
      <c r="P417" s="73">
        <f t="shared" si="36"/>
        <v>0</v>
      </c>
      <c r="Q417" s="73" t="str">
        <f t="shared" si="39"/>
        <v/>
      </c>
      <c r="R417" s="73" t="str">
        <f t="shared" si="40"/>
        <v/>
      </c>
      <c r="S417" s="73" t="str">
        <f t="shared" si="41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O418" s="73" t="str">
        <f t="shared" si="38"/>
        <v/>
      </c>
      <c r="P418" s="73">
        <f t="shared" si="36"/>
        <v>0</v>
      </c>
      <c r="Q418" s="73" t="str">
        <f t="shared" si="39"/>
        <v/>
      </c>
      <c r="R418" s="73" t="str">
        <f t="shared" si="40"/>
        <v/>
      </c>
      <c r="S418" s="73" t="str">
        <f t="shared" si="41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O419" s="73" t="str">
        <f t="shared" si="38"/>
        <v/>
      </c>
      <c r="P419" s="73">
        <f t="shared" si="36"/>
        <v>0</v>
      </c>
      <c r="Q419" s="73" t="str">
        <f t="shared" si="39"/>
        <v/>
      </c>
      <c r="R419" s="73" t="str">
        <f t="shared" si="40"/>
        <v/>
      </c>
      <c r="S419" s="73" t="str">
        <f t="shared" si="41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O420" s="73" t="str">
        <f t="shared" si="38"/>
        <v/>
      </c>
      <c r="P420" s="73">
        <f t="shared" si="36"/>
        <v>0</v>
      </c>
      <c r="Q420" s="73" t="str">
        <f t="shared" si="39"/>
        <v/>
      </c>
      <c r="R420" s="73" t="str">
        <f t="shared" si="40"/>
        <v/>
      </c>
      <c r="S420" s="73" t="str">
        <f t="shared" si="41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O421" s="73" t="str">
        <f t="shared" si="38"/>
        <v/>
      </c>
      <c r="P421" s="73">
        <f t="shared" si="36"/>
        <v>0</v>
      </c>
      <c r="Q421" s="73" t="str">
        <f t="shared" si="39"/>
        <v/>
      </c>
      <c r="R421" s="73" t="str">
        <f t="shared" si="40"/>
        <v/>
      </c>
      <c r="S421" s="73" t="str">
        <f t="shared" si="41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O422" s="73" t="str">
        <f t="shared" si="38"/>
        <v/>
      </c>
      <c r="P422" s="73">
        <f t="shared" si="36"/>
        <v>0</v>
      </c>
      <c r="Q422" s="73" t="str">
        <f t="shared" si="39"/>
        <v/>
      </c>
      <c r="R422" s="73" t="str">
        <f t="shared" si="40"/>
        <v/>
      </c>
      <c r="S422" s="73" t="str">
        <f t="shared" si="41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O423" s="73" t="str">
        <f t="shared" si="38"/>
        <v/>
      </c>
      <c r="P423" s="73">
        <f t="shared" si="36"/>
        <v>0</v>
      </c>
      <c r="Q423" s="73" t="str">
        <f t="shared" si="39"/>
        <v/>
      </c>
      <c r="R423" s="73" t="str">
        <f t="shared" si="40"/>
        <v/>
      </c>
      <c r="S423" s="73" t="str">
        <f t="shared" si="41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O424" s="73" t="str">
        <f t="shared" si="38"/>
        <v/>
      </c>
      <c r="P424" s="73">
        <f t="shared" si="36"/>
        <v>0</v>
      </c>
      <c r="Q424" s="73" t="str">
        <f t="shared" si="39"/>
        <v/>
      </c>
      <c r="R424" s="73" t="str">
        <f t="shared" si="40"/>
        <v/>
      </c>
      <c r="S424" s="73" t="str">
        <f t="shared" si="41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O425" s="73" t="str">
        <f t="shared" si="38"/>
        <v/>
      </c>
      <c r="P425" s="73">
        <f t="shared" si="36"/>
        <v>0</v>
      </c>
      <c r="Q425" s="73" t="str">
        <f t="shared" si="39"/>
        <v/>
      </c>
      <c r="R425" s="73" t="str">
        <f t="shared" si="40"/>
        <v/>
      </c>
      <c r="S425" s="73" t="str">
        <f t="shared" si="41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O426" s="73" t="str">
        <f t="shared" si="38"/>
        <v/>
      </c>
      <c r="P426" s="73">
        <f t="shared" si="36"/>
        <v>0</v>
      </c>
      <c r="Q426" s="73" t="str">
        <f t="shared" si="39"/>
        <v/>
      </c>
      <c r="R426" s="73" t="str">
        <f t="shared" si="40"/>
        <v/>
      </c>
      <c r="S426" s="73" t="str">
        <f t="shared" si="41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O427" s="73" t="str">
        <f t="shared" si="38"/>
        <v/>
      </c>
      <c r="P427" s="73">
        <f t="shared" si="36"/>
        <v>0</v>
      </c>
      <c r="Q427" s="73" t="str">
        <f t="shared" si="39"/>
        <v/>
      </c>
      <c r="R427" s="73" t="str">
        <f t="shared" si="40"/>
        <v/>
      </c>
      <c r="S427" s="73" t="str">
        <f t="shared" si="41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O428" s="73" t="str">
        <f t="shared" si="38"/>
        <v/>
      </c>
      <c r="P428" s="73">
        <f t="shared" si="36"/>
        <v>0</v>
      </c>
      <c r="Q428" s="73" t="str">
        <f t="shared" si="39"/>
        <v/>
      </c>
      <c r="R428" s="73" t="str">
        <f t="shared" si="40"/>
        <v/>
      </c>
      <c r="S428" s="73" t="str">
        <f t="shared" si="41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O429" s="73" t="str">
        <f t="shared" si="38"/>
        <v/>
      </c>
      <c r="P429" s="73">
        <f t="shared" si="36"/>
        <v>0</v>
      </c>
      <c r="Q429" s="73" t="str">
        <f t="shared" si="39"/>
        <v/>
      </c>
      <c r="R429" s="73" t="str">
        <f t="shared" si="40"/>
        <v/>
      </c>
      <c r="S429" s="73" t="str">
        <f t="shared" si="41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O430" s="73" t="str">
        <f t="shared" si="38"/>
        <v/>
      </c>
      <c r="P430" s="73">
        <f t="shared" si="36"/>
        <v>0</v>
      </c>
      <c r="Q430" s="73" t="str">
        <f t="shared" si="39"/>
        <v/>
      </c>
      <c r="R430" s="73" t="str">
        <f t="shared" si="40"/>
        <v/>
      </c>
      <c r="S430" s="73" t="str">
        <f t="shared" si="41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O431" s="73" t="str">
        <f t="shared" si="38"/>
        <v/>
      </c>
      <c r="P431" s="73">
        <f t="shared" si="36"/>
        <v>0</v>
      </c>
      <c r="Q431" s="73" t="str">
        <f t="shared" si="39"/>
        <v/>
      </c>
      <c r="R431" s="73" t="str">
        <f t="shared" si="40"/>
        <v/>
      </c>
      <c r="S431" s="73" t="str">
        <f t="shared" si="41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O432" s="73" t="str">
        <f t="shared" si="38"/>
        <v/>
      </c>
      <c r="P432" s="73">
        <f t="shared" si="36"/>
        <v>0</v>
      </c>
      <c r="Q432" s="73" t="str">
        <f t="shared" si="39"/>
        <v/>
      </c>
      <c r="R432" s="73" t="str">
        <f t="shared" si="40"/>
        <v/>
      </c>
      <c r="S432" s="73" t="str">
        <f t="shared" si="41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O433" s="73" t="str">
        <f t="shared" si="38"/>
        <v/>
      </c>
      <c r="P433" s="73">
        <f t="shared" si="36"/>
        <v>0</v>
      </c>
      <c r="Q433" s="73" t="str">
        <f t="shared" si="39"/>
        <v/>
      </c>
      <c r="R433" s="73" t="str">
        <f t="shared" si="40"/>
        <v/>
      </c>
      <c r="S433" s="73" t="str">
        <f t="shared" si="41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O434" s="73" t="str">
        <f t="shared" si="38"/>
        <v/>
      </c>
      <c r="P434" s="73">
        <f t="shared" si="36"/>
        <v>0</v>
      </c>
      <c r="Q434" s="73" t="str">
        <f t="shared" si="39"/>
        <v/>
      </c>
      <c r="R434" s="73" t="str">
        <f t="shared" si="40"/>
        <v/>
      </c>
      <c r="S434" s="73" t="str">
        <f t="shared" si="41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O435" s="73" t="str">
        <f t="shared" si="38"/>
        <v/>
      </c>
      <c r="P435" s="73">
        <f t="shared" si="36"/>
        <v>0</v>
      </c>
      <c r="Q435" s="73" t="str">
        <f t="shared" si="39"/>
        <v/>
      </c>
      <c r="R435" s="73" t="str">
        <f t="shared" si="40"/>
        <v/>
      </c>
      <c r="S435" s="73" t="str">
        <f t="shared" si="41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O436" s="73" t="str">
        <f t="shared" si="38"/>
        <v/>
      </c>
      <c r="P436" s="73">
        <f t="shared" si="36"/>
        <v>0</v>
      </c>
      <c r="Q436" s="73" t="str">
        <f t="shared" si="39"/>
        <v/>
      </c>
      <c r="R436" s="73" t="str">
        <f t="shared" si="40"/>
        <v/>
      </c>
      <c r="S436" s="73" t="str">
        <f t="shared" si="41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O437" s="73" t="str">
        <f t="shared" si="38"/>
        <v/>
      </c>
      <c r="P437" s="73">
        <f t="shared" si="36"/>
        <v>0</v>
      </c>
      <c r="Q437" s="73" t="str">
        <f t="shared" si="39"/>
        <v/>
      </c>
      <c r="R437" s="73" t="str">
        <f t="shared" si="40"/>
        <v/>
      </c>
      <c r="S437" s="73" t="str">
        <f t="shared" si="41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O438" s="73" t="str">
        <f t="shared" si="38"/>
        <v/>
      </c>
      <c r="P438" s="73">
        <f t="shared" si="36"/>
        <v>0</v>
      </c>
      <c r="Q438" s="73" t="str">
        <f t="shared" si="39"/>
        <v/>
      </c>
      <c r="R438" s="73" t="str">
        <f t="shared" si="40"/>
        <v/>
      </c>
      <c r="S438" s="73" t="str">
        <f t="shared" si="41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O439" s="73" t="str">
        <f t="shared" si="38"/>
        <v/>
      </c>
      <c r="P439" s="73">
        <f t="shared" si="36"/>
        <v>0</v>
      </c>
      <c r="Q439" s="73" t="str">
        <f t="shared" si="39"/>
        <v/>
      </c>
      <c r="R439" s="73" t="str">
        <f t="shared" si="40"/>
        <v/>
      </c>
      <c r="S439" s="73" t="str">
        <f t="shared" si="41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O440" s="73" t="str">
        <f t="shared" si="38"/>
        <v/>
      </c>
      <c r="P440" s="73">
        <f t="shared" si="36"/>
        <v>0</v>
      </c>
      <c r="Q440" s="73" t="str">
        <f t="shared" si="39"/>
        <v/>
      </c>
      <c r="R440" s="73" t="str">
        <f t="shared" si="40"/>
        <v/>
      </c>
      <c r="S440" s="73" t="str">
        <f t="shared" si="41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O441" s="73" t="str">
        <f t="shared" si="38"/>
        <v/>
      </c>
      <c r="P441" s="73">
        <f t="shared" si="36"/>
        <v>0</v>
      </c>
      <c r="Q441" s="73" t="str">
        <f t="shared" si="39"/>
        <v/>
      </c>
      <c r="R441" s="73" t="str">
        <f t="shared" si="40"/>
        <v/>
      </c>
      <c r="S441" s="73" t="str">
        <f t="shared" si="41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O442" s="73" t="str">
        <f t="shared" si="38"/>
        <v/>
      </c>
      <c r="P442" s="73">
        <f t="shared" si="36"/>
        <v>0</v>
      </c>
      <c r="Q442" s="73" t="str">
        <f t="shared" si="39"/>
        <v/>
      </c>
      <c r="R442" s="73" t="str">
        <f t="shared" si="40"/>
        <v/>
      </c>
      <c r="S442" s="73" t="str">
        <f t="shared" si="41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O443" s="73" t="str">
        <f t="shared" si="38"/>
        <v/>
      </c>
      <c r="P443" s="73">
        <f t="shared" si="36"/>
        <v>0</v>
      </c>
      <c r="Q443" s="73" t="str">
        <f t="shared" si="39"/>
        <v/>
      </c>
      <c r="R443" s="73" t="str">
        <f t="shared" si="40"/>
        <v/>
      </c>
      <c r="S443" s="73" t="str">
        <f t="shared" si="41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O444" s="73" t="str">
        <f t="shared" si="38"/>
        <v/>
      </c>
      <c r="P444" s="73">
        <f t="shared" si="36"/>
        <v>0</v>
      </c>
      <c r="Q444" s="73" t="str">
        <f t="shared" si="39"/>
        <v/>
      </c>
      <c r="R444" s="73" t="str">
        <f t="shared" si="40"/>
        <v/>
      </c>
      <c r="S444" s="73" t="str">
        <f t="shared" si="41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O445" s="73" t="str">
        <f t="shared" si="38"/>
        <v/>
      </c>
      <c r="P445" s="73">
        <f t="shared" si="36"/>
        <v>0</v>
      </c>
      <c r="Q445" s="73" t="str">
        <f t="shared" si="39"/>
        <v/>
      </c>
      <c r="R445" s="73" t="str">
        <f t="shared" si="40"/>
        <v/>
      </c>
      <c r="S445" s="73" t="str">
        <f t="shared" si="41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O446" s="73" t="str">
        <f t="shared" si="38"/>
        <v/>
      </c>
      <c r="P446" s="73">
        <f t="shared" si="36"/>
        <v>0</v>
      </c>
      <c r="Q446" s="73" t="str">
        <f t="shared" si="39"/>
        <v/>
      </c>
      <c r="R446" s="73" t="str">
        <f t="shared" si="40"/>
        <v/>
      </c>
      <c r="S446" s="73" t="str">
        <f t="shared" si="41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O447" s="73" t="str">
        <f t="shared" si="38"/>
        <v/>
      </c>
      <c r="P447" s="73">
        <f t="shared" si="36"/>
        <v>0</v>
      </c>
      <c r="Q447" s="73" t="str">
        <f t="shared" si="39"/>
        <v/>
      </c>
      <c r="R447" s="73" t="str">
        <f t="shared" si="40"/>
        <v/>
      </c>
      <c r="S447" s="73" t="str">
        <f t="shared" si="41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O448" s="73" t="str">
        <f t="shared" si="38"/>
        <v/>
      </c>
      <c r="P448" s="73">
        <f t="shared" si="36"/>
        <v>0</v>
      </c>
      <c r="Q448" s="73" t="str">
        <f t="shared" si="39"/>
        <v/>
      </c>
      <c r="R448" s="73" t="str">
        <f t="shared" si="40"/>
        <v/>
      </c>
      <c r="S448" s="73" t="str">
        <f t="shared" si="41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O449" s="73" t="str">
        <f t="shared" si="38"/>
        <v/>
      </c>
      <c r="P449" s="73">
        <f t="shared" si="36"/>
        <v>0</v>
      </c>
      <c r="Q449" s="73" t="str">
        <f t="shared" si="39"/>
        <v/>
      </c>
      <c r="R449" s="73" t="str">
        <f t="shared" si="40"/>
        <v/>
      </c>
      <c r="S449" s="73" t="str">
        <f t="shared" si="41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O450" s="73" t="str">
        <f t="shared" si="38"/>
        <v/>
      </c>
      <c r="P450" s="73">
        <f t="shared" si="36"/>
        <v>0</v>
      </c>
      <c r="Q450" s="73" t="str">
        <f t="shared" si="39"/>
        <v/>
      </c>
      <c r="R450" s="73" t="str">
        <f t="shared" si="40"/>
        <v/>
      </c>
      <c r="S450" s="73" t="str">
        <f t="shared" si="41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O451" s="73" t="str">
        <f t="shared" si="38"/>
        <v/>
      </c>
      <c r="P451" s="73">
        <f t="shared" si="36"/>
        <v>0</v>
      </c>
      <c r="Q451" s="73" t="str">
        <f t="shared" si="39"/>
        <v/>
      </c>
      <c r="R451" s="73" t="str">
        <f t="shared" si="40"/>
        <v/>
      </c>
      <c r="S451" s="73" t="str">
        <f t="shared" si="41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O452" s="73" t="str">
        <f t="shared" si="38"/>
        <v/>
      </c>
      <c r="P452" s="73">
        <f t="shared" si="36"/>
        <v>0</v>
      </c>
      <c r="Q452" s="73" t="str">
        <f t="shared" si="39"/>
        <v/>
      </c>
      <c r="R452" s="73" t="str">
        <f t="shared" si="40"/>
        <v/>
      </c>
      <c r="S452" s="73" t="str">
        <f t="shared" si="41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O453" s="73" t="str">
        <f t="shared" si="38"/>
        <v/>
      </c>
      <c r="P453" s="73">
        <f t="shared" si="36"/>
        <v>0</v>
      </c>
      <c r="Q453" s="73" t="str">
        <f t="shared" si="39"/>
        <v/>
      </c>
      <c r="R453" s="73" t="str">
        <f t="shared" si="40"/>
        <v/>
      </c>
      <c r="S453" s="73" t="str">
        <f t="shared" si="41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O454" s="73" t="str">
        <f t="shared" si="38"/>
        <v/>
      </c>
      <c r="P454" s="73">
        <f t="shared" si="36"/>
        <v>0</v>
      </c>
      <c r="Q454" s="73" t="str">
        <f t="shared" si="39"/>
        <v/>
      </c>
      <c r="R454" s="73" t="str">
        <f t="shared" si="40"/>
        <v/>
      </c>
      <c r="S454" s="73" t="str">
        <f t="shared" si="41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O455" s="73" t="str">
        <f t="shared" si="38"/>
        <v/>
      </c>
      <c r="P455" s="73">
        <f t="shared" si="36"/>
        <v>0</v>
      </c>
      <c r="Q455" s="73" t="str">
        <f t="shared" si="39"/>
        <v/>
      </c>
      <c r="R455" s="73" t="str">
        <f t="shared" si="40"/>
        <v/>
      </c>
      <c r="S455" s="73" t="str">
        <f t="shared" si="41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O456" s="73" t="str">
        <f t="shared" si="38"/>
        <v/>
      </c>
      <c r="P456" s="73">
        <f t="shared" si="36"/>
        <v>0</v>
      </c>
      <c r="Q456" s="73" t="str">
        <f t="shared" si="39"/>
        <v/>
      </c>
      <c r="R456" s="73" t="str">
        <f t="shared" si="40"/>
        <v/>
      </c>
      <c r="S456" s="73" t="str">
        <f t="shared" si="41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O457" s="73" t="str">
        <f t="shared" si="38"/>
        <v/>
      </c>
      <c r="P457" s="73">
        <f t="shared" si="36"/>
        <v>0</v>
      </c>
      <c r="Q457" s="73" t="str">
        <f t="shared" si="39"/>
        <v/>
      </c>
      <c r="R457" s="73" t="str">
        <f t="shared" si="40"/>
        <v/>
      </c>
      <c r="S457" s="73" t="str">
        <f t="shared" si="41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O458" s="73" t="str">
        <f t="shared" si="38"/>
        <v/>
      </c>
      <c r="P458" s="73">
        <f t="shared" si="36"/>
        <v>0</v>
      </c>
      <c r="Q458" s="73" t="str">
        <f t="shared" si="39"/>
        <v/>
      </c>
      <c r="R458" s="73" t="str">
        <f t="shared" si="40"/>
        <v/>
      </c>
      <c r="S458" s="73" t="str">
        <f t="shared" si="41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O459" s="73" t="str">
        <f t="shared" si="38"/>
        <v/>
      </c>
      <c r="P459" s="73">
        <f t="shared" si="36"/>
        <v>0</v>
      </c>
      <c r="Q459" s="73" t="str">
        <f t="shared" si="39"/>
        <v/>
      </c>
      <c r="R459" s="73" t="str">
        <f t="shared" si="40"/>
        <v/>
      </c>
      <c r="S459" s="73" t="str">
        <f t="shared" si="41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O460" s="73" t="str">
        <f t="shared" si="38"/>
        <v/>
      </c>
      <c r="P460" s="73">
        <f t="shared" si="36"/>
        <v>0</v>
      </c>
      <c r="Q460" s="73" t="str">
        <f t="shared" si="39"/>
        <v/>
      </c>
      <c r="R460" s="73" t="str">
        <f t="shared" si="40"/>
        <v/>
      </c>
      <c r="S460" s="73" t="str">
        <f t="shared" si="41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O461" s="73" t="str">
        <f t="shared" si="38"/>
        <v/>
      </c>
      <c r="P461" s="73">
        <f t="shared" si="36"/>
        <v>0</v>
      </c>
      <c r="Q461" s="73" t="str">
        <f t="shared" si="39"/>
        <v/>
      </c>
      <c r="R461" s="73" t="str">
        <f t="shared" si="40"/>
        <v/>
      </c>
      <c r="S461" s="73" t="str">
        <f t="shared" si="41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O462" s="73" t="str">
        <f t="shared" si="38"/>
        <v/>
      </c>
      <c r="P462" s="73">
        <f t="shared" ref="P462:P513" si="42">IF($H462=0%,G462,"")</f>
        <v>0</v>
      </c>
      <c r="Q462" s="73" t="str">
        <f t="shared" si="39"/>
        <v/>
      </c>
      <c r="R462" s="73" t="str">
        <f t="shared" si="40"/>
        <v/>
      </c>
      <c r="S462" s="73" t="str">
        <f t="shared" si="41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O463" s="73" t="str">
        <f t="shared" ref="O463:O513" si="44">IF($H463="E",G463,"")</f>
        <v/>
      </c>
      <c r="P463" s="73">
        <f t="shared" si="42"/>
        <v>0</v>
      </c>
      <c r="Q463" s="73" t="str">
        <f t="shared" si="39"/>
        <v/>
      </c>
      <c r="R463" s="73" t="str">
        <f t="shared" si="40"/>
        <v/>
      </c>
      <c r="S463" s="73" t="str">
        <f t="shared" si="41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O464" s="73" t="str">
        <f t="shared" si="44"/>
        <v/>
      </c>
      <c r="P464" s="73">
        <f t="shared" si="42"/>
        <v>0</v>
      </c>
      <c r="Q464" s="73" t="str">
        <f t="shared" ref="Q464:Q513" si="45">IF(OR($H464=2%,$H464=6%,$H464=8%),$I464/$H464,IF($H464="0% Decreto",G464,""))</f>
        <v/>
      </c>
      <c r="R464" s="73" t="str">
        <f t="shared" ref="R464:R513" si="46">IF(OR($H464=15%,$H464=16%),$I464/$H464,"")</f>
        <v/>
      </c>
      <c r="S464" s="73" t="str">
        <f t="shared" ref="S464:S513" si="47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O465" s="73" t="str">
        <f t="shared" si="44"/>
        <v/>
      </c>
      <c r="P465" s="73">
        <f t="shared" si="42"/>
        <v>0</v>
      </c>
      <c r="Q465" s="73" t="str">
        <f t="shared" si="45"/>
        <v/>
      </c>
      <c r="R465" s="73" t="str">
        <f t="shared" si="46"/>
        <v/>
      </c>
      <c r="S465" s="73" t="str">
        <f t="shared" si="47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O466" s="73" t="str">
        <f t="shared" si="44"/>
        <v/>
      </c>
      <c r="P466" s="73">
        <f t="shared" si="42"/>
        <v>0</v>
      </c>
      <c r="Q466" s="73" t="str">
        <f t="shared" si="45"/>
        <v/>
      </c>
      <c r="R466" s="73" t="str">
        <f t="shared" si="46"/>
        <v/>
      </c>
      <c r="S466" s="73" t="str">
        <f t="shared" si="47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O467" s="73" t="str">
        <f t="shared" si="44"/>
        <v/>
      </c>
      <c r="P467" s="73">
        <f t="shared" si="42"/>
        <v>0</v>
      </c>
      <c r="Q467" s="73" t="str">
        <f t="shared" si="45"/>
        <v/>
      </c>
      <c r="R467" s="73" t="str">
        <f t="shared" si="46"/>
        <v/>
      </c>
      <c r="S467" s="73" t="str">
        <f t="shared" si="47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O468" s="73" t="str">
        <f t="shared" si="44"/>
        <v/>
      </c>
      <c r="P468" s="73">
        <f t="shared" si="42"/>
        <v>0</v>
      </c>
      <c r="Q468" s="73" t="str">
        <f t="shared" si="45"/>
        <v/>
      </c>
      <c r="R468" s="73" t="str">
        <f t="shared" si="46"/>
        <v/>
      </c>
      <c r="S468" s="73" t="str">
        <f t="shared" si="47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O469" s="73" t="str">
        <f t="shared" si="44"/>
        <v/>
      </c>
      <c r="P469" s="73">
        <f t="shared" si="42"/>
        <v>0</v>
      </c>
      <c r="Q469" s="73" t="str">
        <f t="shared" si="45"/>
        <v/>
      </c>
      <c r="R469" s="73" t="str">
        <f t="shared" si="46"/>
        <v/>
      </c>
      <c r="S469" s="73" t="str">
        <f t="shared" si="47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O470" s="73" t="str">
        <f t="shared" si="44"/>
        <v/>
      </c>
      <c r="P470" s="73">
        <f t="shared" si="42"/>
        <v>0</v>
      </c>
      <c r="Q470" s="73" t="str">
        <f t="shared" si="45"/>
        <v/>
      </c>
      <c r="R470" s="73" t="str">
        <f t="shared" si="46"/>
        <v/>
      </c>
      <c r="S470" s="73" t="str">
        <f t="shared" si="47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O471" s="73" t="str">
        <f t="shared" si="44"/>
        <v/>
      </c>
      <c r="P471" s="73">
        <f t="shared" si="42"/>
        <v>0</v>
      </c>
      <c r="Q471" s="73" t="str">
        <f t="shared" si="45"/>
        <v/>
      </c>
      <c r="R471" s="73" t="str">
        <f t="shared" si="46"/>
        <v/>
      </c>
      <c r="S471" s="73" t="str">
        <f t="shared" si="47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O472" s="73" t="str">
        <f t="shared" si="44"/>
        <v/>
      </c>
      <c r="P472" s="73">
        <f t="shared" si="42"/>
        <v>0</v>
      </c>
      <c r="Q472" s="73" t="str">
        <f t="shared" si="45"/>
        <v/>
      </c>
      <c r="R472" s="73" t="str">
        <f t="shared" si="46"/>
        <v/>
      </c>
      <c r="S472" s="73" t="str">
        <f t="shared" si="47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O473" s="73" t="str">
        <f t="shared" si="44"/>
        <v/>
      </c>
      <c r="P473" s="73">
        <f t="shared" si="42"/>
        <v>0</v>
      </c>
      <c r="Q473" s="73" t="str">
        <f t="shared" si="45"/>
        <v/>
      </c>
      <c r="R473" s="73" t="str">
        <f t="shared" si="46"/>
        <v/>
      </c>
      <c r="S473" s="73" t="str">
        <f t="shared" si="47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O474" s="73" t="str">
        <f t="shared" si="44"/>
        <v/>
      </c>
      <c r="P474" s="73">
        <f t="shared" si="42"/>
        <v>0</v>
      </c>
      <c r="Q474" s="73" t="str">
        <f t="shared" si="45"/>
        <v/>
      </c>
      <c r="R474" s="73" t="str">
        <f t="shared" si="46"/>
        <v/>
      </c>
      <c r="S474" s="73" t="str">
        <f t="shared" si="47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O475" s="73" t="str">
        <f t="shared" si="44"/>
        <v/>
      </c>
      <c r="P475" s="73">
        <f t="shared" si="42"/>
        <v>0</v>
      </c>
      <c r="Q475" s="73" t="str">
        <f t="shared" si="45"/>
        <v/>
      </c>
      <c r="R475" s="73" t="str">
        <f t="shared" si="46"/>
        <v/>
      </c>
      <c r="S475" s="73" t="str">
        <f t="shared" si="47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O476" s="73" t="str">
        <f t="shared" si="44"/>
        <v/>
      </c>
      <c r="P476" s="73">
        <f t="shared" si="42"/>
        <v>0</v>
      </c>
      <c r="Q476" s="73" t="str">
        <f t="shared" si="45"/>
        <v/>
      </c>
      <c r="R476" s="73" t="str">
        <f t="shared" si="46"/>
        <v/>
      </c>
      <c r="S476" s="73" t="str">
        <f t="shared" si="47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O477" s="73" t="str">
        <f t="shared" si="44"/>
        <v/>
      </c>
      <c r="P477" s="73">
        <f t="shared" si="42"/>
        <v>0</v>
      </c>
      <c r="Q477" s="73" t="str">
        <f t="shared" si="45"/>
        <v/>
      </c>
      <c r="R477" s="73" t="str">
        <f t="shared" si="46"/>
        <v/>
      </c>
      <c r="S477" s="73" t="str">
        <f t="shared" si="47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O478" s="73" t="str">
        <f t="shared" si="44"/>
        <v/>
      </c>
      <c r="P478" s="73">
        <f t="shared" si="42"/>
        <v>0</v>
      </c>
      <c r="Q478" s="73" t="str">
        <f t="shared" si="45"/>
        <v/>
      </c>
      <c r="R478" s="73" t="str">
        <f t="shared" si="46"/>
        <v/>
      </c>
      <c r="S478" s="73" t="str">
        <f t="shared" si="47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O479" s="73" t="str">
        <f t="shared" si="44"/>
        <v/>
      </c>
      <c r="P479" s="73">
        <f t="shared" si="42"/>
        <v>0</v>
      </c>
      <c r="Q479" s="73" t="str">
        <f t="shared" si="45"/>
        <v/>
      </c>
      <c r="R479" s="73" t="str">
        <f t="shared" si="46"/>
        <v/>
      </c>
      <c r="S479" s="73" t="str">
        <f t="shared" si="47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O480" s="73" t="str">
        <f t="shared" si="44"/>
        <v/>
      </c>
      <c r="P480" s="73">
        <f t="shared" si="42"/>
        <v>0</v>
      </c>
      <c r="Q480" s="73" t="str">
        <f t="shared" si="45"/>
        <v/>
      </c>
      <c r="R480" s="73" t="str">
        <f t="shared" si="46"/>
        <v/>
      </c>
      <c r="S480" s="73" t="str">
        <f t="shared" si="47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O481" s="73" t="str">
        <f t="shared" si="44"/>
        <v/>
      </c>
      <c r="P481" s="73">
        <f t="shared" si="42"/>
        <v>0</v>
      </c>
      <c r="Q481" s="73" t="str">
        <f t="shared" si="45"/>
        <v/>
      </c>
      <c r="R481" s="73" t="str">
        <f t="shared" si="46"/>
        <v/>
      </c>
      <c r="S481" s="73" t="str">
        <f t="shared" si="47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O482" s="73" t="str">
        <f t="shared" si="44"/>
        <v/>
      </c>
      <c r="P482" s="73">
        <f t="shared" si="42"/>
        <v>0</v>
      </c>
      <c r="Q482" s="73" t="str">
        <f t="shared" si="45"/>
        <v/>
      </c>
      <c r="R482" s="73" t="str">
        <f t="shared" si="46"/>
        <v/>
      </c>
      <c r="S482" s="73" t="str">
        <f t="shared" si="47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O483" s="73" t="str">
        <f t="shared" si="44"/>
        <v/>
      </c>
      <c r="P483" s="73">
        <f t="shared" si="42"/>
        <v>0</v>
      </c>
      <c r="Q483" s="73" t="str">
        <f t="shared" si="45"/>
        <v/>
      </c>
      <c r="R483" s="73" t="str">
        <f t="shared" si="46"/>
        <v/>
      </c>
      <c r="S483" s="73" t="str">
        <f t="shared" si="47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O484" s="73" t="str">
        <f t="shared" si="44"/>
        <v/>
      </c>
      <c r="P484" s="73">
        <f t="shared" si="42"/>
        <v>0</v>
      </c>
      <c r="Q484" s="73" t="str">
        <f t="shared" si="45"/>
        <v/>
      </c>
      <c r="R484" s="73" t="str">
        <f t="shared" si="46"/>
        <v/>
      </c>
      <c r="S484" s="73" t="str">
        <f t="shared" si="47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O485" s="73" t="str">
        <f t="shared" si="44"/>
        <v/>
      </c>
      <c r="P485" s="73">
        <f t="shared" si="42"/>
        <v>0</v>
      </c>
      <c r="Q485" s="73" t="str">
        <f t="shared" si="45"/>
        <v/>
      </c>
      <c r="R485" s="73" t="str">
        <f t="shared" si="46"/>
        <v/>
      </c>
      <c r="S485" s="73" t="str">
        <f t="shared" si="47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O486" s="73" t="str">
        <f t="shared" si="44"/>
        <v/>
      </c>
      <c r="P486" s="73">
        <f t="shared" si="42"/>
        <v>0</v>
      </c>
      <c r="Q486" s="73" t="str">
        <f t="shared" si="45"/>
        <v/>
      </c>
      <c r="R486" s="73" t="str">
        <f t="shared" si="46"/>
        <v/>
      </c>
      <c r="S486" s="73" t="str">
        <f t="shared" si="47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O487" s="73" t="str">
        <f t="shared" si="44"/>
        <v/>
      </c>
      <c r="P487" s="73">
        <f t="shared" si="42"/>
        <v>0</v>
      </c>
      <c r="Q487" s="73" t="str">
        <f t="shared" si="45"/>
        <v/>
      </c>
      <c r="R487" s="73" t="str">
        <f t="shared" si="46"/>
        <v/>
      </c>
      <c r="S487" s="73" t="str">
        <f t="shared" si="47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O488" s="73" t="str">
        <f t="shared" si="44"/>
        <v/>
      </c>
      <c r="P488" s="73">
        <f t="shared" si="42"/>
        <v>0</v>
      </c>
      <c r="Q488" s="73" t="str">
        <f t="shared" si="45"/>
        <v/>
      </c>
      <c r="R488" s="73" t="str">
        <f t="shared" si="46"/>
        <v/>
      </c>
      <c r="S488" s="73" t="str">
        <f t="shared" si="47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O489" s="73" t="str">
        <f t="shared" si="44"/>
        <v/>
      </c>
      <c r="P489" s="73">
        <f t="shared" si="42"/>
        <v>0</v>
      </c>
      <c r="Q489" s="73" t="str">
        <f t="shared" si="45"/>
        <v/>
      </c>
      <c r="R489" s="73" t="str">
        <f t="shared" si="46"/>
        <v/>
      </c>
      <c r="S489" s="73" t="str">
        <f t="shared" si="47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O490" s="73" t="str">
        <f t="shared" si="44"/>
        <v/>
      </c>
      <c r="P490" s="73">
        <f t="shared" si="42"/>
        <v>0</v>
      </c>
      <c r="Q490" s="73" t="str">
        <f t="shared" si="45"/>
        <v/>
      </c>
      <c r="R490" s="73" t="str">
        <f t="shared" si="46"/>
        <v/>
      </c>
      <c r="S490" s="73" t="str">
        <f t="shared" si="47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O491" s="73" t="str">
        <f t="shared" si="44"/>
        <v/>
      </c>
      <c r="P491" s="73">
        <f t="shared" si="42"/>
        <v>0</v>
      </c>
      <c r="Q491" s="73" t="str">
        <f t="shared" si="45"/>
        <v/>
      </c>
      <c r="R491" s="73" t="str">
        <f t="shared" si="46"/>
        <v/>
      </c>
      <c r="S491" s="73" t="str">
        <f t="shared" si="47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O492" s="73" t="str">
        <f t="shared" si="44"/>
        <v/>
      </c>
      <c r="P492" s="73">
        <f t="shared" si="42"/>
        <v>0</v>
      </c>
      <c r="Q492" s="73" t="str">
        <f t="shared" si="45"/>
        <v/>
      </c>
      <c r="R492" s="73" t="str">
        <f t="shared" si="46"/>
        <v/>
      </c>
      <c r="S492" s="73" t="str">
        <f t="shared" si="47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O493" s="73" t="str">
        <f t="shared" si="44"/>
        <v/>
      </c>
      <c r="P493" s="73">
        <f t="shared" si="42"/>
        <v>0</v>
      </c>
      <c r="Q493" s="73" t="str">
        <f t="shared" si="45"/>
        <v/>
      </c>
      <c r="R493" s="73" t="str">
        <f t="shared" si="46"/>
        <v/>
      </c>
      <c r="S493" s="73" t="str">
        <f t="shared" si="47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O494" s="73" t="str">
        <f t="shared" si="44"/>
        <v/>
      </c>
      <c r="P494" s="73">
        <f t="shared" si="42"/>
        <v>0</v>
      </c>
      <c r="Q494" s="73" t="str">
        <f t="shared" si="45"/>
        <v/>
      </c>
      <c r="R494" s="73" t="str">
        <f t="shared" si="46"/>
        <v/>
      </c>
      <c r="S494" s="73" t="str">
        <f t="shared" si="47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O495" s="73" t="str">
        <f t="shared" si="44"/>
        <v/>
      </c>
      <c r="P495" s="73">
        <f t="shared" si="42"/>
        <v>0</v>
      </c>
      <c r="Q495" s="73" t="str">
        <f t="shared" si="45"/>
        <v/>
      </c>
      <c r="R495" s="73" t="str">
        <f t="shared" si="46"/>
        <v/>
      </c>
      <c r="S495" s="73" t="str">
        <f t="shared" si="47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O496" s="73" t="str">
        <f t="shared" si="44"/>
        <v/>
      </c>
      <c r="P496" s="73">
        <f t="shared" si="42"/>
        <v>0</v>
      </c>
      <c r="Q496" s="73" t="str">
        <f t="shared" si="45"/>
        <v/>
      </c>
      <c r="R496" s="73" t="str">
        <f t="shared" si="46"/>
        <v/>
      </c>
      <c r="S496" s="73" t="str">
        <f t="shared" si="47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O497" s="73" t="str">
        <f t="shared" si="44"/>
        <v/>
      </c>
      <c r="P497" s="73">
        <f t="shared" si="42"/>
        <v>0</v>
      </c>
      <c r="Q497" s="73" t="str">
        <f t="shared" si="45"/>
        <v/>
      </c>
      <c r="R497" s="73" t="str">
        <f t="shared" si="46"/>
        <v/>
      </c>
      <c r="S497" s="73" t="str">
        <f t="shared" si="47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O498" s="73" t="str">
        <f t="shared" si="44"/>
        <v/>
      </c>
      <c r="P498" s="73">
        <f t="shared" si="42"/>
        <v>0</v>
      </c>
      <c r="Q498" s="73" t="str">
        <f t="shared" si="45"/>
        <v/>
      </c>
      <c r="R498" s="73" t="str">
        <f t="shared" si="46"/>
        <v/>
      </c>
      <c r="S498" s="73" t="str">
        <f t="shared" si="47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O499" s="73" t="str">
        <f t="shared" si="44"/>
        <v/>
      </c>
      <c r="P499" s="73">
        <f t="shared" si="42"/>
        <v>0</v>
      </c>
      <c r="Q499" s="73" t="str">
        <f t="shared" si="45"/>
        <v/>
      </c>
      <c r="R499" s="73" t="str">
        <f t="shared" si="46"/>
        <v/>
      </c>
      <c r="S499" s="73" t="str">
        <f t="shared" si="47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O500" s="73" t="str">
        <f t="shared" si="44"/>
        <v/>
      </c>
      <c r="P500" s="73">
        <f t="shared" si="42"/>
        <v>0</v>
      </c>
      <c r="Q500" s="73" t="str">
        <f t="shared" si="45"/>
        <v/>
      </c>
      <c r="R500" s="73" t="str">
        <f t="shared" si="46"/>
        <v/>
      </c>
      <c r="S500" s="73" t="str">
        <f t="shared" si="47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O501" s="73" t="str">
        <f t="shared" si="44"/>
        <v/>
      </c>
      <c r="P501" s="73">
        <f t="shared" si="42"/>
        <v>0</v>
      </c>
      <c r="Q501" s="73" t="str">
        <f t="shared" si="45"/>
        <v/>
      </c>
      <c r="R501" s="73" t="str">
        <f t="shared" si="46"/>
        <v/>
      </c>
      <c r="S501" s="73" t="str">
        <f t="shared" si="47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O502" s="73" t="str">
        <f t="shared" si="44"/>
        <v/>
      </c>
      <c r="P502" s="73">
        <f t="shared" si="42"/>
        <v>0</v>
      </c>
      <c r="Q502" s="73" t="str">
        <f t="shared" si="45"/>
        <v/>
      </c>
      <c r="R502" s="73" t="str">
        <f t="shared" si="46"/>
        <v/>
      </c>
      <c r="S502" s="73" t="str">
        <f t="shared" si="47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O503" s="73" t="str">
        <f t="shared" si="44"/>
        <v/>
      </c>
      <c r="P503" s="73">
        <f t="shared" si="42"/>
        <v>0</v>
      </c>
      <c r="Q503" s="73" t="str">
        <f t="shared" si="45"/>
        <v/>
      </c>
      <c r="R503" s="73" t="str">
        <f t="shared" si="46"/>
        <v/>
      </c>
      <c r="S503" s="73" t="str">
        <f t="shared" si="47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O504" s="73" t="str">
        <f t="shared" si="44"/>
        <v/>
      </c>
      <c r="P504" s="73">
        <f t="shared" si="42"/>
        <v>0</v>
      </c>
      <c r="Q504" s="73" t="str">
        <f t="shared" si="45"/>
        <v/>
      </c>
      <c r="R504" s="73" t="str">
        <f t="shared" si="46"/>
        <v/>
      </c>
      <c r="S504" s="73" t="str">
        <f t="shared" si="47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O505" s="73" t="str">
        <f t="shared" si="44"/>
        <v/>
      </c>
      <c r="P505" s="73">
        <f t="shared" si="42"/>
        <v>0</v>
      </c>
      <c r="Q505" s="73" t="str">
        <f t="shared" si="45"/>
        <v/>
      </c>
      <c r="R505" s="73" t="str">
        <f t="shared" si="46"/>
        <v/>
      </c>
      <c r="S505" s="73" t="str">
        <f t="shared" si="47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O506" s="73" t="str">
        <f t="shared" si="44"/>
        <v/>
      </c>
      <c r="P506" s="73">
        <f t="shared" si="42"/>
        <v>0</v>
      </c>
      <c r="Q506" s="73" t="str">
        <f t="shared" si="45"/>
        <v/>
      </c>
      <c r="R506" s="73" t="str">
        <f t="shared" si="46"/>
        <v/>
      </c>
      <c r="S506" s="73" t="str">
        <f t="shared" si="47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O507" s="73" t="str">
        <f t="shared" si="44"/>
        <v/>
      </c>
      <c r="P507" s="73">
        <f t="shared" si="42"/>
        <v>0</v>
      </c>
      <c r="Q507" s="73" t="str">
        <f t="shared" si="45"/>
        <v/>
      </c>
      <c r="R507" s="73" t="str">
        <f t="shared" si="46"/>
        <v/>
      </c>
      <c r="S507" s="73" t="str">
        <f t="shared" si="47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O508" s="73" t="str">
        <f t="shared" si="44"/>
        <v/>
      </c>
      <c r="P508" s="73">
        <f t="shared" si="42"/>
        <v>0</v>
      </c>
      <c r="Q508" s="73" t="str">
        <f t="shared" si="45"/>
        <v/>
      </c>
      <c r="R508" s="73" t="str">
        <f t="shared" si="46"/>
        <v/>
      </c>
      <c r="S508" s="73" t="str">
        <f t="shared" si="47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O509" s="73" t="str">
        <f t="shared" si="44"/>
        <v/>
      </c>
      <c r="P509" s="73">
        <f t="shared" si="42"/>
        <v>0</v>
      </c>
      <c r="Q509" s="73" t="str">
        <f t="shared" si="45"/>
        <v/>
      </c>
      <c r="R509" s="73" t="str">
        <f t="shared" si="46"/>
        <v/>
      </c>
      <c r="S509" s="73" t="str">
        <f t="shared" si="47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O510" s="73" t="str">
        <f t="shared" si="44"/>
        <v/>
      </c>
      <c r="P510" s="73">
        <f t="shared" si="42"/>
        <v>0</v>
      </c>
      <c r="Q510" s="73" t="str">
        <f t="shared" si="45"/>
        <v/>
      </c>
      <c r="R510" s="73" t="str">
        <f t="shared" si="46"/>
        <v/>
      </c>
      <c r="S510" s="73" t="str">
        <f t="shared" si="47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O511" s="73" t="str">
        <f t="shared" si="44"/>
        <v/>
      </c>
      <c r="P511" s="73">
        <f t="shared" si="42"/>
        <v>0</v>
      </c>
      <c r="Q511" s="73" t="str">
        <f t="shared" si="45"/>
        <v/>
      </c>
      <c r="R511" s="73" t="str">
        <f t="shared" si="46"/>
        <v/>
      </c>
      <c r="S511" s="73" t="str">
        <f t="shared" si="47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O512" s="73" t="str">
        <f t="shared" si="44"/>
        <v/>
      </c>
      <c r="P512" s="73">
        <f t="shared" si="42"/>
        <v>0</v>
      </c>
      <c r="Q512" s="73" t="str">
        <f t="shared" si="45"/>
        <v/>
      </c>
      <c r="R512" s="73" t="str">
        <f t="shared" si="46"/>
        <v/>
      </c>
      <c r="S512" s="73" t="str">
        <f t="shared" si="47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O513" s="73" t="str">
        <f t="shared" si="44"/>
        <v/>
      </c>
      <c r="P513" s="73">
        <f t="shared" si="42"/>
        <v>0</v>
      </c>
      <c r="Q513" s="73" t="str">
        <f t="shared" si="45"/>
        <v/>
      </c>
      <c r="R513" s="73" t="str">
        <f t="shared" si="46"/>
        <v/>
      </c>
      <c r="S513" s="73" t="str">
        <f t="shared" si="47"/>
        <v/>
      </c>
    </row>
  </sheetData>
  <sheetProtection algorithmName="SHA-512" hashValue="oUmDqUgRvSQH9pFcvRb5Ypx0kNz27cWrYpztQDVZ0ZXhUtmX+epq+Orhdpq6AUgT9bp4qiSfeXTrdOtNMi2O0Q==" saltValue="KbsrIS6ItyuT7ayhwgBdEQ==" spinCount="100000" sheet="1" objects="1" scenarios="1" formatColumns="0" formatRows="0" autoFilter="0"/>
  <autoFilter ref="L14:M14" xr:uid="{00000000-0009-0000-0000-00000B000000}"/>
  <mergeCells count="21">
    <mergeCell ref="S6:S7"/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B00-000000000000}"/>
    <hyperlink ref="A8" location="'INGRESOS Y EGRESOS'!A1" display="Ingresos y Egresos" xr:uid="{00000000-0004-0000-0B00-000001000000}"/>
    <hyperlink ref="A9" location="IMPUESTOS!A1" display="Impuestos" xr:uid="{00000000-0004-0000-0B00-000002000000}"/>
    <hyperlink ref="A10" location="TARIFAS!A1" display="Tablas y Tarifas de ISR" xr:uid="{00000000-0004-0000-0B00-000003000000}"/>
    <hyperlink ref="A5:A6" location="MENU!A1" display="M e n ú" xr:uid="{00000000-0004-0000-0B00-000004000000}"/>
    <hyperlink ref="A11" location="COEFICIENTE!A1" display="Coeficiente de Utilidad" xr:uid="{00000000-0004-0000-0B00-000005000000}"/>
    <hyperlink ref="A12:A13" location="CONTACTO!A1" display="CONTACTO" xr:uid="{00000000-0004-0000-0B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5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B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38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"MAYO - JUNIO "&amp;DATOS!$E$10</f>
        <v>MAYO - JUNIO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N10" s="15"/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'EG-MAR ABR'!G11+'EG-MAY JUN'!G9</f>
        <v>0</v>
      </c>
      <c r="H11" s="81"/>
      <c r="I11" s="81">
        <f>'EG-MAR ABR'!I11+'EG-MAY JUN'!I9</f>
        <v>0</v>
      </c>
      <c r="J11" s="81">
        <f>'EG-MAR ABR'!J11+'EG-MAY JUN'!J9</f>
        <v>0</v>
      </c>
      <c r="K11" s="81">
        <f>'EG-MAR ABR'!K11+'EG-MAY JUN'!K9</f>
        <v>0</v>
      </c>
      <c r="L11" s="81">
        <f>'EG-MAR ABR'!L11+'EG-MAY JUN'!L9</f>
        <v>0</v>
      </c>
      <c r="M11" s="81">
        <f>G11+I11+J11-K11-L11</f>
        <v>0</v>
      </c>
      <c r="N11" s="15"/>
      <c r="O11" s="81">
        <f>'EG-MAR ABR'!O11+'EG-MAY JUN'!O9</f>
        <v>0</v>
      </c>
      <c r="P11" s="81">
        <f>'EG-MAR ABR'!P11+'EG-MAY JUN'!P9</f>
        <v>0</v>
      </c>
      <c r="Q11" s="81">
        <f>'EG-MAR ABR'!Q11+'EG-MAY JUN'!Q9</f>
        <v>0</v>
      </c>
      <c r="R11" s="81">
        <f>'EG-MAR ABR'!R11+'EG-MAY JUN'!R9</f>
        <v>0</v>
      </c>
      <c r="S11" s="81">
        <f>'EG-MAR ABR'!S11+'EG-MAY JUN'!S9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5"/>
      <c r="O15" s="73" t="str">
        <f t="shared" ref="O15:O78" si="0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:M78" si="1">IF(G16&amp;I16&amp;J16&amp;K16&amp;L16="","",G16+I16+J16-K16-L16)</f>
        <v/>
      </c>
      <c r="N16" s="15"/>
      <c r="O16" s="73" t="str">
        <f t="shared" si="0"/>
        <v/>
      </c>
      <c r="P16" s="73">
        <f t="shared" ref="P16:P79" si="2">IF($H16=0%,G16,"")</f>
        <v>0</v>
      </c>
      <c r="Q16" s="73" t="str">
        <f t="shared" ref="Q16:Q79" si="3">IF(OR($H16=2%,$H16=6%,$H16=8%),$I16/$H16,"")</f>
        <v/>
      </c>
      <c r="R16" s="73" t="str">
        <f t="shared" ref="R16:R79" si="4">IF(OR($H16=15%,$H16=16%),$I16/$H16,"")</f>
        <v/>
      </c>
      <c r="S16" s="73" t="str">
        <f t="shared" ref="S16:S79" si="5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1"/>
        <v/>
      </c>
      <c r="N17" s="15"/>
      <c r="O17" s="73" t="str">
        <f t="shared" si="0"/>
        <v/>
      </c>
      <c r="P17" s="73">
        <f t="shared" si="2"/>
        <v>0</v>
      </c>
      <c r="Q17" s="73" t="str">
        <f t="shared" si="3"/>
        <v/>
      </c>
      <c r="R17" s="73" t="str">
        <f t="shared" si="4"/>
        <v/>
      </c>
      <c r="S17" s="73" t="str">
        <f t="shared" si="5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1"/>
        <v/>
      </c>
      <c r="N18" s="15"/>
      <c r="O18" s="73" t="str">
        <f t="shared" si="0"/>
        <v/>
      </c>
      <c r="P18" s="73">
        <f t="shared" si="2"/>
        <v>0</v>
      </c>
      <c r="Q18" s="73" t="str">
        <f t="shared" si="3"/>
        <v/>
      </c>
      <c r="R18" s="73" t="str">
        <f t="shared" si="4"/>
        <v/>
      </c>
      <c r="S18" s="73" t="str">
        <f t="shared" si="5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1"/>
        <v/>
      </c>
      <c r="N19" s="15"/>
      <c r="O19" s="73" t="str">
        <f t="shared" si="0"/>
        <v/>
      </c>
      <c r="P19" s="73">
        <f t="shared" si="2"/>
        <v>0</v>
      </c>
      <c r="Q19" s="73" t="str">
        <f t="shared" si="3"/>
        <v/>
      </c>
      <c r="R19" s="73" t="str">
        <f t="shared" si="4"/>
        <v/>
      </c>
      <c r="S19" s="73" t="str">
        <f t="shared" si="5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1"/>
        <v/>
      </c>
      <c r="N20" s="15"/>
      <c r="O20" s="73" t="str">
        <f t="shared" si="0"/>
        <v/>
      </c>
      <c r="P20" s="73">
        <f t="shared" si="2"/>
        <v>0</v>
      </c>
      <c r="Q20" s="73" t="str">
        <f t="shared" si="3"/>
        <v/>
      </c>
      <c r="R20" s="73" t="str">
        <f t="shared" si="4"/>
        <v/>
      </c>
      <c r="S20" s="73" t="str">
        <f t="shared" si="5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1"/>
        <v/>
      </c>
      <c r="N21" s="15"/>
      <c r="O21" s="73" t="str">
        <f t="shared" si="0"/>
        <v/>
      </c>
      <c r="P21" s="73">
        <f t="shared" si="2"/>
        <v>0</v>
      </c>
      <c r="Q21" s="73" t="str">
        <f t="shared" si="3"/>
        <v/>
      </c>
      <c r="R21" s="73" t="str">
        <f t="shared" si="4"/>
        <v/>
      </c>
      <c r="S21" s="73" t="str">
        <f t="shared" si="5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1"/>
        <v/>
      </c>
      <c r="N22" s="15"/>
      <c r="O22" s="73" t="str">
        <f t="shared" si="0"/>
        <v/>
      </c>
      <c r="P22" s="73">
        <f t="shared" si="2"/>
        <v>0</v>
      </c>
      <c r="Q22" s="73" t="str">
        <f t="shared" si="3"/>
        <v/>
      </c>
      <c r="R22" s="73" t="str">
        <f t="shared" si="4"/>
        <v/>
      </c>
      <c r="S22" s="73" t="str">
        <f t="shared" si="5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1"/>
        <v/>
      </c>
      <c r="N23" s="15"/>
      <c r="O23" s="73" t="str">
        <f t="shared" si="0"/>
        <v/>
      </c>
      <c r="P23" s="73">
        <f t="shared" si="2"/>
        <v>0</v>
      </c>
      <c r="Q23" s="73" t="str">
        <f t="shared" si="3"/>
        <v/>
      </c>
      <c r="R23" s="73" t="str">
        <f t="shared" si="4"/>
        <v/>
      </c>
      <c r="S23" s="73" t="str">
        <f t="shared" si="5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1"/>
        <v/>
      </c>
      <c r="N24" s="15"/>
      <c r="O24" s="73" t="str">
        <f t="shared" si="0"/>
        <v/>
      </c>
      <c r="P24" s="73">
        <f t="shared" si="2"/>
        <v>0</v>
      </c>
      <c r="Q24" s="73" t="str">
        <f t="shared" si="3"/>
        <v/>
      </c>
      <c r="R24" s="73" t="str">
        <f t="shared" si="4"/>
        <v/>
      </c>
      <c r="S24" s="73" t="str">
        <f t="shared" si="5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1"/>
        <v/>
      </c>
      <c r="N25" s="15"/>
      <c r="O25" s="73" t="str">
        <f t="shared" si="0"/>
        <v/>
      </c>
      <c r="P25" s="73">
        <f t="shared" si="2"/>
        <v>0</v>
      </c>
      <c r="Q25" s="73" t="str">
        <f t="shared" si="3"/>
        <v/>
      </c>
      <c r="R25" s="73" t="str">
        <f t="shared" si="4"/>
        <v/>
      </c>
      <c r="S25" s="73" t="str">
        <f t="shared" si="5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1"/>
        <v/>
      </c>
      <c r="N26" s="15"/>
      <c r="O26" s="73" t="str">
        <f t="shared" si="0"/>
        <v/>
      </c>
      <c r="P26" s="73">
        <f t="shared" si="2"/>
        <v>0</v>
      </c>
      <c r="Q26" s="73" t="str">
        <f t="shared" si="3"/>
        <v/>
      </c>
      <c r="R26" s="73" t="str">
        <f t="shared" si="4"/>
        <v/>
      </c>
      <c r="S26" s="73" t="str">
        <f t="shared" si="5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1"/>
        <v/>
      </c>
      <c r="N27" s="15"/>
      <c r="O27" s="73" t="str">
        <f t="shared" si="0"/>
        <v/>
      </c>
      <c r="P27" s="73">
        <f t="shared" si="2"/>
        <v>0</v>
      </c>
      <c r="Q27" s="73" t="str">
        <f t="shared" si="3"/>
        <v/>
      </c>
      <c r="R27" s="73" t="str">
        <f t="shared" si="4"/>
        <v/>
      </c>
      <c r="S27" s="73" t="str">
        <f t="shared" si="5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1"/>
        <v/>
      </c>
      <c r="N28" s="15"/>
      <c r="O28" s="73" t="str">
        <f t="shared" si="0"/>
        <v/>
      </c>
      <c r="P28" s="73">
        <f t="shared" si="2"/>
        <v>0</v>
      </c>
      <c r="Q28" s="73" t="str">
        <f t="shared" si="3"/>
        <v/>
      </c>
      <c r="R28" s="73" t="str">
        <f t="shared" si="4"/>
        <v/>
      </c>
      <c r="S28" s="73" t="str">
        <f t="shared" si="5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1"/>
        <v/>
      </c>
      <c r="N29" s="15"/>
      <c r="O29" s="73" t="str">
        <f t="shared" si="0"/>
        <v/>
      </c>
      <c r="P29" s="73">
        <f t="shared" si="2"/>
        <v>0</v>
      </c>
      <c r="Q29" s="73" t="str">
        <f t="shared" si="3"/>
        <v/>
      </c>
      <c r="R29" s="73" t="str">
        <f t="shared" si="4"/>
        <v/>
      </c>
      <c r="S29" s="73" t="str">
        <f t="shared" si="5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1"/>
        <v/>
      </c>
      <c r="N30" s="15"/>
      <c r="O30" s="73" t="str">
        <f t="shared" si="0"/>
        <v/>
      </c>
      <c r="P30" s="73">
        <f t="shared" si="2"/>
        <v>0</v>
      </c>
      <c r="Q30" s="73" t="str">
        <f t="shared" si="3"/>
        <v/>
      </c>
      <c r="R30" s="73" t="str">
        <f t="shared" si="4"/>
        <v/>
      </c>
      <c r="S30" s="73" t="str">
        <f t="shared" si="5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1"/>
        <v/>
      </c>
      <c r="N31" s="15"/>
      <c r="O31" s="73" t="str">
        <f t="shared" si="0"/>
        <v/>
      </c>
      <c r="P31" s="73">
        <f t="shared" si="2"/>
        <v>0</v>
      </c>
      <c r="Q31" s="73" t="str">
        <f t="shared" si="3"/>
        <v/>
      </c>
      <c r="R31" s="73" t="str">
        <f t="shared" si="4"/>
        <v/>
      </c>
      <c r="S31" s="73" t="str">
        <f t="shared" si="5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1"/>
        <v/>
      </c>
      <c r="N32" s="15"/>
      <c r="O32" s="73" t="str">
        <f t="shared" si="0"/>
        <v/>
      </c>
      <c r="P32" s="73">
        <f t="shared" si="2"/>
        <v>0</v>
      </c>
      <c r="Q32" s="73" t="str">
        <f t="shared" si="3"/>
        <v/>
      </c>
      <c r="R32" s="73" t="str">
        <f t="shared" si="4"/>
        <v/>
      </c>
      <c r="S32" s="73" t="str">
        <f t="shared" si="5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1"/>
        <v/>
      </c>
      <c r="N33" s="15"/>
      <c r="O33" s="73" t="str">
        <f t="shared" si="0"/>
        <v/>
      </c>
      <c r="P33" s="73">
        <f t="shared" si="2"/>
        <v>0</v>
      </c>
      <c r="Q33" s="73" t="str">
        <f t="shared" si="3"/>
        <v/>
      </c>
      <c r="R33" s="73" t="str">
        <f t="shared" si="4"/>
        <v/>
      </c>
      <c r="S33" s="73" t="str">
        <f t="shared" si="5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1"/>
        <v/>
      </c>
      <c r="N34" s="15"/>
      <c r="O34" s="73" t="str">
        <f t="shared" si="0"/>
        <v/>
      </c>
      <c r="P34" s="73">
        <f t="shared" si="2"/>
        <v>0</v>
      </c>
      <c r="Q34" s="73" t="str">
        <f t="shared" si="3"/>
        <v/>
      </c>
      <c r="R34" s="73" t="str">
        <f t="shared" si="4"/>
        <v/>
      </c>
      <c r="S34" s="73" t="str">
        <f t="shared" si="5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1"/>
        <v/>
      </c>
      <c r="N35" s="15"/>
      <c r="O35" s="73" t="str">
        <f t="shared" si="0"/>
        <v/>
      </c>
      <c r="P35" s="73">
        <f t="shared" si="2"/>
        <v>0</v>
      </c>
      <c r="Q35" s="73" t="str">
        <f t="shared" si="3"/>
        <v/>
      </c>
      <c r="R35" s="73" t="str">
        <f t="shared" si="4"/>
        <v/>
      </c>
      <c r="S35" s="73" t="str">
        <f t="shared" si="5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1"/>
        <v/>
      </c>
      <c r="N36" s="15"/>
      <c r="O36" s="73" t="str">
        <f t="shared" si="0"/>
        <v/>
      </c>
      <c r="P36" s="73">
        <f t="shared" si="2"/>
        <v>0</v>
      </c>
      <c r="Q36" s="73" t="str">
        <f t="shared" si="3"/>
        <v/>
      </c>
      <c r="R36" s="73" t="str">
        <f t="shared" si="4"/>
        <v/>
      </c>
      <c r="S36" s="73" t="str">
        <f t="shared" si="5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1"/>
        <v/>
      </c>
      <c r="N37" s="15"/>
      <c r="O37" s="73" t="str">
        <f t="shared" si="0"/>
        <v/>
      </c>
      <c r="P37" s="73">
        <f t="shared" si="2"/>
        <v>0</v>
      </c>
      <c r="Q37" s="73" t="str">
        <f t="shared" si="3"/>
        <v/>
      </c>
      <c r="R37" s="73" t="str">
        <f t="shared" si="4"/>
        <v/>
      </c>
      <c r="S37" s="73" t="str">
        <f t="shared" si="5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1"/>
        <v/>
      </c>
      <c r="N38" s="15"/>
      <c r="O38" s="73" t="str">
        <f t="shared" si="0"/>
        <v/>
      </c>
      <c r="P38" s="73">
        <f t="shared" si="2"/>
        <v>0</v>
      </c>
      <c r="Q38" s="73" t="str">
        <f t="shared" si="3"/>
        <v/>
      </c>
      <c r="R38" s="73" t="str">
        <f t="shared" si="4"/>
        <v/>
      </c>
      <c r="S38" s="73" t="str">
        <f t="shared" si="5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1"/>
        <v/>
      </c>
      <c r="N39" s="15"/>
      <c r="O39" s="73" t="str">
        <f t="shared" si="0"/>
        <v/>
      </c>
      <c r="P39" s="73">
        <f t="shared" si="2"/>
        <v>0</v>
      </c>
      <c r="Q39" s="73" t="str">
        <f t="shared" si="3"/>
        <v/>
      </c>
      <c r="R39" s="73" t="str">
        <f t="shared" si="4"/>
        <v/>
      </c>
      <c r="S39" s="73" t="str">
        <f t="shared" si="5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1"/>
        <v/>
      </c>
      <c r="N40" s="15"/>
      <c r="O40" s="73" t="str">
        <f t="shared" si="0"/>
        <v/>
      </c>
      <c r="P40" s="73">
        <f t="shared" si="2"/>
        <v>0</v>
      </c>
      <c r="Q40" s="73" t="str">
        <f t="shared" si="3"/>
        <v/>
      </c>
      <c r="R40" s="73" t="str">
        <f t="shared" si="4"/>
        <v/>
      </c>
      <c r="S40" s="73" t="str">
        <f t="shared" si="5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1"/>
        <v/>
      </c>
      <c r="N41" s="15"/>
      <c r="O41" s="73" t="str">
        <f t="shared" si="0"/>
        <v/>
      </c>
      <c r="P41" s="73">
        <f t="shared" si="2"/>
        <v>0</v>
      </c>
      <c r="Q41" s="73" t="str">
        <f t="shared" si="3"/>
        <v/>
      </c>
      <c r="R41" s="73" t="str">
        <f t="shared" si="4"/>
        <v/>
      </c>
      <c r="S41" s="73" t="str">
        <f t="shared" si="5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1"/>
        <v/>
      </c>
      <c r="N42" s="15"/>
      <c r="O42" s="73" t="str">
        <f t="shared" si="0"/>
        <v/>
      </c>
      <c r="P42" s="73">
        <f t="shared" si="2"/>
        <v>0</v>
      </c>
      <c r="Q42" s="73" t="str">
        <f t="shared" si="3"/>
        <v/>
      </c>
      <c r="R42" s="73" t="str">
        <f t="shared" si="4"/>
        <v/>
      </c>
      <c r="S42" s="73" t="str">
        <f t="shared" si="5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1"/>
        <v/>
      </c>
      <c r="N43" s="15"/>
      <c r="O43" s="73" t="str">
        <f t="shared" si="0"/>
        <v/>
      </c>
      <c r="P43" s="73">
        <f t="shared" si="2"/>
        <v>0</v>
      </c>
      <c r="Q43" s="73" t="str">
        <f t="shared" si="3"/>
        <v/>
      </c>
      <c r="R43" s="73" t="str">
        <f t="shared" si="4"/>
        <v/>
      </c>
      <c r="S43" s="73" t="str">
        <f t="shared" si="5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1"/>
        <v/>
      </c>
      <c r="N44" s="15"/>
      <c r="O44" s="73" t="str">
        <f t="shared" si="0"/>
        <v/>
      </c>
      <c r="P44" s="73">
        <f t="shared" si="2"/>
        <v>0</v>
      </c>
      <c r="Q44" s="73" t="str">
        <f t="shared" si="3"/>
        <v/>
      </c>
      <c r="R44" s="73" t="str">
        <f t="shared" si="4"/>
        <v/>
      </c>
      <c r="S44" s="73" t="str">
        <f t="shared" si="5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1"/>
        <v/>
      </c>
      <c r="N45" s="15"/>
      <c r="O45" s="73" t="str">
        <f t="shared" si="0"/>
        <v/>
      </c>
      <c r="P45" s="73">
        <f t="shared" si="2"/>
        <v>0</v>
      </c>
      <c r="Q45" s="73" t="str">
        <f t="shared" si="3"/>
        <v/>
      </c>
      <c r="R45" s="73" t="str">
        <f t="shared" si="4"/>
        <v/>
      </c>
      <c r="S45" s="73" t="str">
        <f t="shared" si="5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1"/>
        <v/>
      </c>
      <c r="N46" s="15"/>
      <c r="O46" s="73" t="str">
        <f t="shared" si="0"/>
        <v/>
      </c>
      <c r="P46" s="73">
        <f t="shared" si="2"/>
        <v>0</v>
      </c>
      <c r="Q46" s="73" t="str">
        <f t="shared" si="3"/>
        <v/>
      </c>
      <c r="R46" s="73" t="str">
        <f t="shared" si="4"/>
        <v/>
      </c>
      <c r="S46" s="73" t="str">
        <f t="shared" si="5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1"/>
        <v/>
      </c>
      <c r="N47" s="15"/>
      <c r="O47" s="73" t="str">
        <f t="shared" si="0"/>
        <v/>
      </c>
      <c r="P47" s="73">
        <f t="shared" si="2"/>
        <v>0</v>
      </c>
      <c r="Q47" s="73" t="str">
        <f t="shared" si="3"/>
        <v/>
      </c>
      <c r="R47" s="73" t="str">
        <f t="shared" si="4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1"/>
        <v/>
      </c>
      <c r="N48" s="15"/>
      <c r="O48" s="73" t="str">
        <f t="shared" si="0"/>
        <v/>
      </c>
      <c r="P48" s="73">
        <f t="shared" si="2"/>
        <v>0</v>
      </c>
      <c r="Q48" s="73" t="str">
        <f t="shared" si="3"/>
        <v/>
      </c>
      <c r="R48" s="73" t="str">
        <f t="shared" si="4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1"/>
        <v/>
      </c>
      <c r="N49" s="15"/>
      <c r="O49" s="73" t="str">
        <f t="shared" si="0"/>
        <v/>
      </c>
      <c r="P49" s="73">
        <f t="shared" si="2"/>
        <v>0</v>
      </c>
      <c r="Q49" s="73" t="str">
        <f t="shared" si="3"/>
        <v/>
      </c>
      <c r="R49" s="73" t="str">
        <f t="shared" si="4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1"/>
        <v/>
      </c>
      <c r="N50" s="15"/>
      <c r="O50" s="73" t="str">
        <f t="shared" si="0"/>
        <v/>
      </c>
      <c r="P50" s="73">
        <f t="shared" si="2"/>
        <v>0</v>
      </c>
      <c r="Q50" s="73" t="str">
        <f t="shared" si="3"/>
        <v/>
      </c>
      <c r="R50" s="73" t="str">
        <f t="shared" si="4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1"/>
        <v/>
      </c>
      <c r="N51" s="15"/>
      <c r="O51" s="73" t="str">
        <f t="shared" si="0"/>
        <v/>
      </c>
      <c r="P51" s="73">
        <f t="shared" si="2"/>
        <v>0</v>
      </c>
      <c r="Q51" s="73" t="str">
        <f t="shared" si="3"/>
        <v/>
      </c>
      <c r="R51" s="73" t="str">
        <f t="shared" si="4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1"/>
        <v/>
      </c>
      <c r="N52" s="15"/>
      <c r="O52" s="73" t="str">
        <f t="shared" si="0"/>
        <v/>
      </c>
      <c r="P52" s="73">
        <f t="shared" si="2"/>
        <v>0</v>
      </c>
      <c r="Q52" s="73" t="str">
        <f t="shared" si="3"/>
        <v/>
      </c>
      <c r="R52" s="73" t="str">
        <f t="shared" si="4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1"/>
        <v/>
      </c>
      <c r="N53" s="15"/>
      <c r="O53" s="73" t="str">
        <f t="shared" si="0"/>
        <v/>
      </c>
      <c r="P53" s="73">
        <f t="shared" si="2"/>
        <v>0</v>
      </c>
      <c r="Q53" s="73" t="str">
        <f t="shared" si="3"/>
        <v/>
      </c>
      <c r="R53" s="73" t="str">
        <f t="shared" si="4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1"/>
        <v/>
      </c>
      <c r="N54" s="15"/>
      <c r="O54" s="73" t="str">
        <f t="shared" si="0"/>
        <v/>
      </c>
      <c r="P54" s="73">
        <f t="shared" si="2"/>
        <v>0</v>
      </c>
      <c r="Q54" s="73" t="str">
        <f t="shared" si="3"/>
        <v/>
      </c>
      <c r="R54" s="73" t="str">
        <f t="shared" si="4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1"/>
        <v/>
      </c>
      <c r="N55" s="15"/>
      <c r="O55" s="73" t="str">
        <f t="shared" si="0"/>
        <v/>
      </c>
      <c r="P55" s="73">
        <f t="shared" si="2"/>
        <v>0</v>
      </c>
      <c r="Q55" s="73" t="str">
        <f t="shared" si="3"/>
        <v/>
      </c>
      <c r="R55" s="73" t="str">
        <f t="shared" si="4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1"/>
        <v/>
      </c>
      <c r="N56" s="15"/>
      <c r="O56" s="73" t="str">
        <f t="shared" si="0"/>
        <v/>
      </c>
      <c r="P56" s="73">
        <f t="shared" si="2"/>
        <v>0</v>
      </c>
      <c r="Q56" s="73" t="str">
        <f t="shared" si="3"/>
        <v/>
      </c>
      <c r="R56" s="73" t="str">
        <f t="shared" si="4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1"/>
        <v/>
      </c>
      <c r="N57" s="15"/>
      <c r="O57" s="73" t="str">
        <f t="shared" si="0"/>
        <v/>
      </c>
      <c r="P57" s="73">
        <f t="shared" si="2"/>
        <v>0</v>
      </c>
      <c r="Q57" s="73" t="str">
        <f t="shared" si="3"/>
        <v/>
      </c>
      <c r="R57" s="73" t="str">
        <f t="shared" si="4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1"/>
        <v/>
      </c>
      <c r="N58" s="15"/>
      <c r="O58" s="73" t="str">
        <f t="shared" si="0"/>
        <v/>
      </c>
      <c r="P58" s="73">
        <f t="shared" si="2"/>
        <v>0</v>
      </c>
      <c r="Q58" s="73" t="str">
        <f t="shared" si="3"/>
        <v/>
      </c>
      <c r="R58" s="73" t="str">
        <f t="shared" si="4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1"/>
        <v/>
      </c>
      <c r="N59" s="15"/>
      <c r="O59" s="73" t="str">
        <f t="shared" si="0"/>
        <v/>
      </c>
      <c r="P59" s="73">
        <f t="shared" si="2"/>
        <v>0</v>
      </c>
      <c r="Q59" s="73" t="str">
        <f t="shared" si="3"/>
        <v/>
      </c>
      <c r="R59" s="73" t="str">
        <f t="shared" si="4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1"/>
        <v/>
      </c>
      <c r="N60" s="15"/>
      <c r="O60" s="73" t="str">
        <f t="shared" si="0"/>
        <v/>
      </c>
      <c r="P60" s="73">
        <f t="shared" si="2"/>
        <v>0</v>
      </c>
      <c r="Q60" s="73" t="str">
        <f t="shared" si="3"/>
        <v/>
      </c>
      <c r="R60" s="73" t="str">
        <f t="shared" si="4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1"/>
        <v/>
      </c>
      <c r="N61" s="15"/>
      <c r="O61" s="73" t="str">
        <f t="shared" si="0"/>
        <v/>
      </c>
      <c r="P61" s="73">
        <f t="shared" si="2"/>
        <v>0</v>
      </c>
      <c r="Q61" s="73" t="str">
        <f t="shared" si="3"/>
        <v/>
      </c>
      <c r="R61" s="73" t="str">
        <f t="shared" si="4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1"/>
        <v/>
      </c>
      <c r="N62" s="15"/>
      <c r="O62" s="73" t="str">
        <f t="shared" si="0"/>
        <v/>
      </c>
      <c r="P62" s="73">
        <f t="shared" si="2"/>
        <v>0</v>
      </c>
      <c r="Q62" s="73" t="str">
        <f t="shared" si="3"/>
        <v/>
      </c>
      <c r="R62" s="73" t="str">
        <f t="shared" si="4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1"/>
        <v/>
      </c>
      <c r="N63" s="15"/>
      <c r="O63" s="73" t="str">
        <f t="shared" si="0"/>
        <v/>
      </c>
      <c r="P63" s="73">
        <f t="shared" si="2"/>
        <v>0</v>
      </c>
      <c r="Q63" s="73" t="str">
        <f t="shared" si="3"/>
        <v/>
      </c>
      <c r="R63" s="73" t="str">
        <f t="shared" si="4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1"/>
        <v/>
      </c>
      <c r="N64" s="15"/>
      <c r="O64" s="73" t="str">
        <f t="shared" si="0"/>
        <v/>
      </c>
      <c r="P64" s="73">
        <f t="shared" si="2"/>
        <v>0</v>
      </c>
      <c r="Q64" s="73" t="str">
        <f t="shared" si="3"/>
        <v/>
      </c>
      <c r="R64" s="73" t="str">
        <f t="shared" si="4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1"/>
        <v/>
      </c>
      <c r="N65" s="15"/>
      <c r="O65" s="73" t="str">
        <f t="shared" si="0"/>
        <v/>
      </c>
      <c r="P65" s="73">
        <f t="shared" si="2"/>
        <v>0</v>
      </c>
      <c r="Q65" s="73" t="str">
        <f t="shared" si="3"/>
        <v/>
      </c>
      <c r="R65" s="73" t="str">
        <f t="shared" si="4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1"/>
        <v/>
      </c>
      <c r="N66" s="15"/>
      <c r="O66" s="73" t="str">
        <f t="shared" si="0"/>
        <v/>
      </c>
      <c r="P66" s="73">
        <f t="shared" si="2"/>
        <v>0</v>
      </c>
      <c r="Q66" s="73" t="str">
        <f t="shared" si="3"/>
        <v/>
      </c>
      <c r="R66" s="73" t="str">
        <f t="shared" si="4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1"/>
        <v/>
      </c>
      <c r="N67" s="15"/>
      <c r="O67" s="73" t="str">
        <f t="shared" si="0"/>
        <v/>
      </c>
      <c r="P67" s="73">
        <f t="shared" si="2"/>
        <v>0</v>
      </c>
      <c r="Q67" s="73" t="str">
        <f t="shared" si="3"/>
        <v/>
      </c>
      <c r="R67" s="73" t="str">
        <f t="shared" si="4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1"/>
        <v/>
      </c>
      <c r="N68" s="15"/>
      <c r="O68" s="73" t="str">
        <f t="shared" si="0"/>
        <v/>
      </c>
      <c r="P68" s="73">
        <f t="shared" si="2"/>
        <v>0</v>
      </c>
      <c r="Q68" s="73" t="str">
        <f t="shared" si="3"/>
        <v/>
      </c>
      <c r="R68" s="73" t="str">
        <f t="shared" si="4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1"/>
        <v/>
      </c>
      <c r="N69" s="15"/>
      <c r="O69" s="73" t="str">
        <f t="shared" si="0"/>
        <v/>
      </c>
      <c r="P69" s="73">
        <f t="shared" si="2"/>
        <v>0</v>
      </c>
      <c r="Q69" s="73" t="str">
        <f t="shared" si="3"/>
        <v/>
      </c>
      <c r="R69" s="73" t="str">
        <f t="shared" si="4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1"/>
        <v/>
      </c>
      <c r="N70" s="15"/>
      <c r="O70" s="73" t="str">
        <f t="shared" si="0"/>
        <v/>
      </c>
      <c r="P70" s="73">
        <f t="shared" si="2"/>
        <v>0</v>
      </c>
      <c r="Q70" s="73" t="str">
        <f t="shared" si="3"/>
        <v/>
      </c>
      <c r="R70" s="73" t="str">
        <f t="shared" si="4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1"/>
        <v/>
      </c>
      <c r="N71" s="15"/>
      <c r="O71" s="73" t="str">
        <f t="shared" si="0"/>
        <v/>
      </c>
      <c r="P71" s="73">
        <f t="shared" si="2"/>
        <v>0</v>
      </c>
      <c r="Q71" s="73" t="str">
        <f t="shared" si="3"/>
        <v/>
      </c>
      <c r="R71" s="73" t="str">
        <f t="shared" si="4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1"/>
        <v/>
      </c>
      <c r="N72" s="15"/>
      <c r="O72" s="73" t="str">
        <f t="shared" si="0"/>
        <v/>
      </c>
      <c r="P72" s="73">
        <f t="shared" si="2"/>
        <v>0</v>
      </c>
      <c r="Q72" s="73" t="str">
        <f t="shared" si="3"/>
        <v/>
      </c>
      <c r="R72" s="73" t="str">
        <f t="shared" si="4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1"/>
        <v/>
      </c>
      <c r="N73" s="15"/>
      <c r="O73" s="73" t="str">
        <f t="shared" si="0"/>
        <v/>
      </c>
      <c r="P73" s="73">
        <f t="shared" si="2"/>
        <v>0</v>
      </c>
      <c r="Q73" s="73" t="str">
        <f t="shared" si="3"/>
        <v/>
      </c>
      <c r="R73" s="73" t="str">
        <f t="shared" si="4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1"/>
        <v/>
      </c>
      <c r="N74" s="15"/>
      <c r="O74" s="73" t="str">
        <f t="shared" si="0"/>
        <v/>
      </c>
      <c r="P74" s="73">
        <f t="shared" si="2"/>
        <v>0</v>
      </c>
      <c r="Q74" s="73" t="str">
        <f t="shared" si="3"/>
        <v/>
      </c>
      <c r="R74" s="73" t="str">
        <f t="shared" si="4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1"/>
        <v/>
      </c>
      <c r="N75" s="15"/>
      <c r="O75" s="73" t="str">
        <f t="shared" si="0"/>
        <v/>
      </c>
      <c r="P75" s="73">
        <f t="shared" si="2"/>
        <v>0</v>
      </c>
      <c r="Q75" s="73" t="str">
        <f t="shared" si="3"/>
        <v/>
      </c>
      <c r="R75" s="73" t="str">
        <f t="shared" si="4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1"/>
        <v/>
      </c>
      <c r="N76" s="15"/>
      <c r="O76" s="73" t="str">
        <f t="shared" si="0"/>
        <v/>
      </c>
      <c r="P76" s="73">
        <f t="shared" si="2"/>
        <v>0</v>
      </c>
      <c r="Q76" s="73" t="str">
        <f t="shared" si="3"/>
        <v/>
      </c>
      <c r="R76" s="73" t="str">
        <f t="shared" si="4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1"/>
        <v/>
      </c>
      <c r="N77" s="15"/>
      <c r="O77" s="73" t="str">
        <f t="shared" si="0"/>
        <v/>
      </c>
      <c r="P77" s="73">
        <f t="shared" si="2"/>
        <v>0</v>
      </c>
      <c r="Q77" s="73" t="str">
        <f t="shared" si="3"/>
        <v/>
      </c>
      <c r="R77" s="73" t="str">
        <f t="shared" si="4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1"/>
        <v/>
      </c>
      <c r="N78" s="15"/>
      <c r="O78" s="73" t="str">
        <f t="shared" si="0"/>
        <v/>
      </c>
      <c r="P78" s="73">
        <f t="shared" si="2"/>
        <v>0</v>
      </c>
      <c r="Q78" s="73" t="str">
        <f t="shared" si="3"/>
        <v/>
      </c>
      <c r="R78" s="73" t="str">
        <f t="shared" si="4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6">IF(G79&amp;I79&amp;J79&amp;K79&amp;L79="","",G79+I79+J79-K79-L79)</f>
        <v/>
      </c>
      <c r="N79" s="15"/>
      <c r="O79" s="73" t="str">
        <f t="shared" ref="O79:O142" si="7">IF($H79="E",G79,"")</f>
        <v/>
      </c>
      <c r="P79" s="73">
        <f t="shared" si="2"/>
        <v>0</v>
      </c>
      <c r="Q79" s="73" t="str">
        <f t="shared" si="3"/>
        <v/>
      </c>
      <c r="R79" s="73" t="str">
        <f t="shared" si="4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6"/>
        <v/>
      </c>
      <c r="N80" s="15"/>
      <c r="O80" s="73" t="str">
        <f t="shared" si="7"/>
        <v/>
      </c>
      <c r="P80" s="73">
        <f t="shared" ref="P80:P143" si="8">IF($H80=0%,G80,"")</f>
        <v>0</v>
      </c>
      <c r="Q80" s="73" t="str">
        <f t="shared" ref="Q80:Q143" si="9">IF(OR($H80=2%,$H80=6%,$H80=8%),$I80/$H80,"")</f>
        <v/>
      </c>
      <c r="R80" s="73" t="str">
        <f t="shared" ref="R80:R143" si="10">IF(OR($H80=15%,$H80=16%),$I80/$H80,"")</f>
        <v/>
      </c>
      <c r="S80" s="73" t="str">
        <f t="shared" ref="S80:S143" si="11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6"/>
        <v/>
      </c>
      <c r="N81" s="15"/>
      <c r="O81" s="73" t="str">
        <f t="shared" si="7"/>
        <v/>
      </c>
      <c r="P81" s="73">
        <f t="shared" si="8"/>
        <v>0</v>
      </c>
      <c r="Q81" s="73" t="str">
        <f t="shared" si="9"/>
        <v/>
      </c>
      <c r="R81" s="73" t="str">
        <f t="shared" si="10"/>
        <v/>
      </c>
      <c r="S81" s="73" t="str">
        <f t="shared" si="11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6"/>
        <v/>
      </c>
      <c r="N82" s="15"/>
      <c r="O82" s="73" t="str">
        <f t="shared" si="7"/>
        <v/>
      </c>
      <c r="P82" s="73">
        <f t="shared" si="8"/>
        <v>0</v>
      </c>
      <c r="Q82" s="73" t="str">
        <f t="shared" si="9"/>
        <v/>
      </c>
      <c r="R82" s="73" t="str">
        <f t="shared" si="10"/>
        <v/>
      </c>
      <c r="S82" s="73" t="str">
        <f t="shared" si="11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6"/>
        <v/>
      </c>
      <c r="N83" s="15"/>
      <c r="O83" s="73" t="str">
        <f t="shared" si="7"/>
        <v/>
      </c>
      <c r="P83" s="73">
        <f t="shared" si="8"/>
        <v>0</v>
      </c>
      <c r="Q83" s="73" t="str">
        <f t="shared" si="9"/>
        <v/>
      </c>
      <c r="R83" s="73" t="str">
        <f t="shared" si="10"/>
        <v/>
      </c>
      <c r="S83" s="73" t="str">
        <f t="shared" si="11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6"/>
        <v/>
      </c>
      <c r="N84" s="15"/>
      <c r="O84" s="73" t="str">
        <f t="shared" si="7"/>
        <v/>
      </c>
      <c r="P84" s="73">
        <f t="shared" si="8"/>
        <v>0</v>
      </c>
      <c r="Q84" s="73" t="str">
        <f t="shared" si="9"/>
        <v/>
      </c>
      <c r="R84" s="73" t="str">
        <f t="shared" si="10"/>
        <v/>
      </c>
      <c r="S84" s="73" t="str">
        <f t="shared" si="11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6"/>
        <v/>
      </c>
      <c r="N85" s="15"/>
      <c r="O85" s="73" t="str">
        <f t="shared" si="7"/>
        <v/>
      </c>
      <c r="P85" s="73">
        <f t="shared" si="8"/>
        <v>0</v>
      </c>
      <c r="Q85" s="73" t="str">
        <f t="shared" si="9"/>
        <v/>
      </c>
      <c r="R85" s="73" t="str">
        <f t="shared" si="10"/>
        <v/>
      </c>
      <c r="S85" s="73" t="str">
        <f t="shared" si="11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6"/>
        <v/>
      </c>
      <c r="N86" s="15"/>
      <c r="O86" s="73" t="str">
        <f t="shared" si="7"/>
        <v/>
      </c>
      <c r="P86" s="73">
        <f t="shared" si="8"/>
        <v>0</v>
      </c>
      <c r="Q86" s="73" t="str">
        <f t="shared" si="9"/>
        <v/>
      </c>
      <c r="R86" s="73" t="str">
        <f t="shared" si="10"/>
        <v/>
      </c>
      <c r="S86" s="73" t="str">
        <f t="shared" si="11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6"/>
        <v/>
      </c>
      <c r="N87" s="15"/>
      <c r="O87" s="73" t="str">
        <f t="shared" si="7"/>
        <v/>
      </c>
      <c r="P87" s="73">
        <f t="shared" si="8"/>
        <v>0</v>
      </c>
      <c r="Q87" s="73" t="str">
        <f t="shared" si="9"/>
        <v/>
      </c>
      <c r="R87" s="73" t="str">
        <f t="shared" si="10"/>
        <v/>
      </c>
      <c r="S87" s="73" t="str">
        <f t="shared" si="11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6"/>
        <v/>
      </c>
      <c r="N88" s="15"/>
      <c r="O88" s="73" t="str">
        <f t="shared" si="7"/>
        <v/>
      </c>
      <c r="P88" s="73">
        <f t="shared" si="8"/>
        <v>0</v>
      </c>
      <c r="Q88" s="73" t="str">
        <f t="shared" si="9"/>
        <v/>
      </c>
      <c r="R88" s="73" t="str">
        <f t="shared" si="10"/>
        <v/>
      </c>
      <c r="S88" s="73" t="str">
        <f t="shared" si="11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6"/>
        <v/>
      </c>
      <c r="N89" s="15"/>
      <c r="O89" s="73" t="str">
        <f t="shared" si="7"/>
        <v/>
      </c>
      <c r="P89" s="73">
        <f t="shared" si="8"/>
        <v>0</v>
      </c>
      <c r="Q89" s="73" t="str">
        <f t="shared" si="9"/>
        <v/>
      </c>
      <c r="R89" s="73" t="str">
        <f t="shared" si="10"/>
        <v/>
      </c>
      <c r="S89" s="73" t="str">
        <f t="shared" si="11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6"/>
        <v/>
      </c>
      <c r="N90" s="15"/>
      <c r="O90" s="73" t="str">
        <f t="shared" si="7"/>
        <v/>
      </c>
      <c r="P90" s="73">
        <f t="shared" si="8"/>
        <v>0</v>
      </c>
      <c r="Q90" s="73" t="str">
        <f t="shared" si="9"/>
        <v/>
      </c>
      <c r="R90" s="73" t="str">
        <f t="shared" si="10"/>
        <v/>
      </c>
      <c r="S90" s="73" t="str">
        <f t="shared" si="11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6"/>
        <v/>
      </c>
      <c r="N91" s="15"/>
      <c r="O91" s="73" t="str">
        <f t="shared" si="7"/>
        <v/>
      </c>
      <c r="P91" s="73">
        <f t="shared" si="8"/>
        <v>0</v>
      </c>
      <c r="Q91" s="73" t="str">
        <f t="shared" si="9"/>
        <v/>
      </c>
      <c r="R91" s="73" t="str">
        <f t="shared" si="10"/>
        <v/>
      </c>
      <c r="S91" s="73" t="str">
        <f t="shared" si="11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6"/>
        <v/>
      </c>
      <c r="N92" s="15"/>
      <c r="O92" s="73" t="str">
        <f t="shared" si="7"/>
        <v/>
      </c>
      <c r="P92" s="73">
        <f t="shared" si="8"/>
        <v>0</v>
      </c>
      <c r="Q92" s="73" t="str">
        <f t="shared" si="9"/>
        <v/>
      </c>
      <c r="R92" s="73" t="str">
        <f t="shared" si="10"/>
        <v/>
      </c>
      <c r="S92" s="73" t="str">
        <f t="shared" si="11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6"/>
        <v/>
      </c>
      <c r="N93" s="15"/>
      <c r="O93" s="73" t="str">
        <f t="shared" si="7"/>
        <v/>
      </c>
      <c r="P93" s="73">
        <f t="shared" si="8"/>
        <v>0</v>
      </c>
      <c r="Q93" s="73" t="str">
        <f t="shared" si="9"/>
        <v/>
      </c>
      <c r="R93" s="73" t="str">
        <f t="shared" si="10"/>
        <v/>
      </c>
      <c r="S93" s="73" t="str">
        <f t="shared" si="11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6"/>
        <v/>
      </c>
      <c r="N94" s="15"/>
      <c r="O94" s="73" t="str">
        <f t="shared" si="7"/>
        <v/>
      </c>
      <c r="P94" s="73">
        <f t="shared" si="8"/>
        <v>0</v>
      </c>
      <c r="Q94" s="73" t="str">
        <f t="shared" si="9"/>
        <v/>
      </c>
      <c r="R94" s="73" t="str">
        <f t="shared" si="10"/>
        <v/>
      </c>
      <c r="S94" s="73" t="str">
        <f t="shared" si="11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6"/>
        <v/>
      </c>
      <c r="N95" s="15"/>
      <c r="O95" s="73" t="str">
        <f t="shared" si="7"/>
        <v/>
      </c>
      <c r="P95" s="73">
        <f t="shared" si="8"/>
        <v>0</v>
      </c>
      <c r="Q95" s="73" t="str">
        <f t="shared" si="9"/>
        <v/>
      </c>
      <c r="R95" s="73" t="str">
        <f t="shared" si="10"/>
        <v/>
      </c>
      <c r="S95" s="73" t="str">
        <f t="shared" si="11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6"/>
        <v/>
      </c>
      <c r="N96" s="15"/>
      <c r="O96" s="73" t="str">
        <f t="shared" si="7"/>
        <v/>
      </c>
      <c r="P96" s="73">
        <f t="shared" si="8"/>
        <v>0</v>
      </c>
      <c r="Q96" s="73" t="str">
        <f t="shared" si="9"/>
        <v/>
      </c>
      <c r="R96" s="73" t="str">
        <f t="shared" si="10"/>
        <v/>
      </c>
      <c r="S96" s="73" t="str">
        <f t="shared" si="11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6"/>
        <v/>
      </c>
      <c r="N97" s="15"/>
      <c r="O97" s="73" t="str">
        <f t="shared" si="7"/>
        <v/>
      </c>
      <c r="P97" s="73">
        <f t="shared" si="8"/>
        <v>0</v>
      </c>
      <c r="Q97" s="73" t="str">
        <f t="shared" si="9"/>
        <v/>
      </c>
      <c r="R97" s="73" t="str">
        <f t="shared" si="10"/>
        <v/>
      </c>
      <c r="S97" s="73" t="str">
        <f t="shared" si="11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6"/>
        <v/>
      </c>
      <c r="N98" s="15"/>
      <c r="O98" s="73" t="str">
        <f t="shared" si="7"/>
        <v/>
      </c>
      <c r="P98" s="73">
        <f t="shared" si="8"/>
        <v>0</v>
      </c>
      <c r="Q98" s="73" t="str">
        <f t="shared" si="9"/>
        <v/>
      </c>
      <c r="R98" s="73" t="str">
        <f t="shared" si="10"/>
        <v/>
      </c>
      <c r="S98" s="73" t="str">
        <f t="shared" si="11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6"/>
        <v/>
      </c>
      <c r="N99" s="15"/>
      <c r="O99" s="73" t="str">
        <f t="shared" si="7"/>
        <v/>
      </c>
      <c r="P99" s="73">
        <f t="shared" si="8"/>
        <v>0</v>
      </c>
      <c r="Q99" s="73" t="str">
        <f t="shared" si="9"/>
        <v/>
      </c>
      <c r="R99" s="73" t="str">
        <f t="shared" si="10"/>
        <v/>
      </c>
      <c r="S99" s="73" t="str">
        <f t="shared" si="11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6"/>
        <v/>
      </c>
      <c r="N100" s="15"/>
      <c r="O100" s="73" t="str">
        <f t="shared" si="7"/>
        <v/>
      </c>
      <c r="P100" s="73">
        <f t="shared" si="8"/>
        <v>0</v>
      </c>
      <c r="Q100" s="73" t="str">
        <f t="shared" si="9"/>
        <v/>
      </c>
      <c r="R100" s="73" t="str">
        <f t="shared" si="10"/>
        <v/>
      </c>
      <c r="S100" s="73" t="str">
        <f t="shared" si="11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6"/>
        <v/>
      </c>
      <c r="N101" s="15"/>
      <c r="O101" s="73" t="str">
        <f t="shared" si="7"/>
        <v/>
      </c>
      <c r="P101" s="73">
        <f t="shared" si="8"/>
        <v>0</v>
      </c>
      <c r="Q101" s="73" t="str">
        <f t="shared" si="9"/>
        <v/>
      </c>
      <c r="R101" s="73" t="str">
        <f t="shared" si="10"/>
        <v/>
      </c>
      <c r="S101" s="73" t="str">
        <f t="shared" si="11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6"/>
        <v/>
      </c>
      <c r="N102" s="15"/>
      <c r="O102" s="73" t="str">
        <f t="shared" si="7"/>
        <v/>
      </c>
      <c r="P102" s="73">
        <f t="shared" si="8"/>
        <v>0</v>
      </c>
      <c r="Q102" s="73" t="str">
        <f t="shared" si="9"/>
        <v/>
      </c>
      <c r="R102" s="73" t="str">
        <f t="shared" si="10"/>
        <v/>
      </c>
      <c r="S102" s="73" t="str">
        <f t="shared" si="11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6"/>
        <v/>
      </c>
      <c r="N103" s="15"/>
      <c r="O103" s="73" t="str">
        <f t="shared" si="7"/>
        <v/>
      </c>
      <c r="P103" s="73">
        <f t="shared" si="8"/>
        <v>0</v>
      </c>
      <c r="Q103" s="73" t="str">
        <f t="shared" si="9"/>
        <v/>
      </c>
      <c r="R103" s="73" t="str">
        <f t="shared" si="10"/>
        <v/>
      </c>
      <c r="S103" s="73" t="str">
        <f t="shared" si="11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6"/>
        <v/>
      </c>
      <c r="N104" s="15"/>
      <c r="O104" s="73" t="str">
        <f t="shared" si="7"/>
        <v/>
      </c>
      <c r="P104" s="73">
        <f t="shared" si="8"/>
        <v>0</v>
      </c>
      <c r="Q104" s="73" t="str">
        <f t="shared" si="9"/>
        <v/>
      </c>
      <c r="R104" s="73" t="str">
        <f t="shared" si="10"/>
        <v/>
      </c>
      <c r="S104" s="73" t="str">
        <f t="shared" si="11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6"/>
        <v/>
      </c>
      <c r="N105" s="15"/>
      <c r="O105" s="73" t="str">
        <f t="shared" si="7"/>
        <v/>
      </c>
      <c r="P105" s="73">
        <f t="shared" si="8"/>
        <v>0</v>
      </c>
      <c r="Q105" s="73" t="str">
        <f t="shared" si="9"/>
        <v/>
      </c>
      <c r="R105" s="73" t="str">
        <f t="shared" si="10"/>
        <v/>
      </c>
      <c r="S105" s="73" t="str">
        <f t="shared" si="11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6"/>
        <v/>
      </c>
      <c r="N106" s="15"/>
      <c r="O106" s="73" t="str">
        <f t="shared" si="7"/>
        <v/>
      </c>
      <c r="P106" s="73">
        <f t="shared" si="8"/>
        <v>0</v>
      </c>
      <c r="Q106" s="73" t="str">
        <f t="shared" si="9"/>
        <v/>
      </c>
      <c r="R106" s="73" t="str">
        <f t="shared" si="10"/>
        <v/>
      </c>
      <c r="S106" s="73" t="str">
        <f t="shared" si="11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6"/>
        <v/>
      </c>
      <c r="N107" s="15"/>
      <c r="O107" s="73" t="str">
        <f t="shared" si="7"/>
        <v/>
      </c>
      <c r="P107" s="73">
        <f t="shared" si="8"/>
        <v>0</v>
      </c>
      <c r="Q107" s="73" t="str">
        <f t="shared" si="9"/>
        <v/>
      </c>
      <c r="R107" s="73" t="str">
        <f t="shared" si="10"/>
        <v/>
      </c>
      <c r="S107" s="73" t="str">
        <f t="shared" si="11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6"/>
        <v/>
      </c>
      <c r="N108" s="15"/>
      <c r="O108" s="73" t="str">
        <f t="shared" si="7"/>
        <v/>
      </c>
      <c r="P108" s="73">
        <f t="shared" si="8"/>
        <v>0</v>
      </c>
      <c r="Q108" s="73" t="str">
        <f t="shared" si="9"/>
        <v/>
      </c>
      <c r="R108" s="73" t="str">
        <f t="shared" si="10"/>
        <v/>
      </c>
      <c r="S108" s="73" t="str">
        <f t="shared" si="11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6"/>
        <v/>
      </c>
      <c r="N109" s="15"/>
      <c r="O109" s="73" t="str">
        <f t="shared" si="7"/>
        <v/>
      </c>
      <c r="P109" s="73">
        <f t="shared" si="8"/>
        <v>0</v>
      </c>
      <c r="Q109" s="73" t="str">
        <f t="shared" si="9"/>
        <v/>
      </c>
      <c r="R109" s="73" t="str">
        <f t="shared" si="10"/>
        <v/>
      </c>
      <c r="S109" s="73" t="str">
        <f t="shared" si="11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6"/>
        <v/>
      </c>
      <c r="N110" s="15"/>
      <c r="O110" s="73" t="str">
        <f t="shared" si="7"/>
        <v/>
      </c>
      <c r="P110" s="73">
        <f t="shared" si="8"/>
        <v>0</v>
      </c>
      <c r="Q110" s="73" t="str">
        <f t="shared" si="9"/>
        <v/>
      </c>
      <c r="R110" s="73" t="str">
        <f t="shared" si="10"/>
        <v/>
      </c>
      <c r="S110" s="73" t="str">
        <f t="shared" si="11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6"/>
        <v/>
      </c>
      <c r="N111" s="15"/>
      <c r="O111" s="73" t="str">
        <f t="shared" si="7"/>
        <v/>
      </c>
      <c r="P111" s="73">
        <f t="shared" si="8"/>
        <v>0</v>
      </c>
      <c r="Q111" s="73" t="str">
        <f t="shared" si="9"/>
        <v/>
      </c>
      <c r="R111" s="73" t="str">
        <f t="shared" si="10"/>
        <v/>
      </c>
      <c r="S111" s="73" t="str">
        <f t="shared" si="11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6"/>
        <v/>
      </c>
      <c r="N112" s="15"/>
      <c r="O112" s="73" t="str">
        <f t="shared" si="7"/>
        <v/>
      </c>
      <c r="P112" s="73">
        <f t="shared" si="8"/>
        <v>0</v>
      </c>
      <c r="Q112" s="73" t="str">
        <f t="shared" si="9"/>
        <v/>
      </c>
      <c r="R112" s="73" t="str">
        <f t="shared" si="10"/>
        <v/>
      </c>
      <c r="S112" s="73" t="str">
        <f t="shared" si="11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6"/>
        <v/>
      </c>
      <c r="N113" s="15"/>
      <c r="O113" s="73" t="str">
        <f t="shared" si="7"/>
        <v/>
      </c>
      <c r="P113" s="73">
        <f t="shared" si="8"/>
        <v>0</v>
      </c>
      <c r="Q113" s="73" t="str">
        <f t="shared" si="9"/>
        <v/>
      </c>
      <c r="R113" s="73" t="str">
        <f t="shared" si="10"/>
        <v/>
      </c>
      <c r="S113" s="73" t="str">
        <f t="shared" si="11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6"/>
        <v/>
      </c>
      <c r="N114" s="15"/>
      <c r="O114" s="73" t="str">
        <f t="shared" si="7"/>
        <v/>
      </c>
      <c r="P114" s="73">
        <f t="shared" si="8"/>
        <v>0</v>
      </c>
      <c r="Q114" s="73" t="str">
        <f t="shared" si="9"/>
        <v/>
      </c>
      <c r="R114" s="73" t="str">
        <f t="shared" si="10"/>
        <v/>
      </c>
      <c r="S114" s="73" t="str">
        <f t="shared" si="11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6"/>
        <v/>
      </c>
      <c r="N115" s="15"/>
      <c r="O115" s="73" t="str">
        <f t="shared" si="7"/>
        <v/>
      </c>
      <c r="P115" s="73">
        <f t="shared" si="8"/>
        <v>0</v>
      </c>
      <c r="Q115" s="73" t="str">
        <f t="shared" si="9"/>
        <v/>
      </c>
      <c r="R115" s="73" t="str">
        <f t="shared" si="10"/>
        <v/>
      </c>
      <c r="S115" s="73" t="str">
        <f t="shared" si="11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6"/>
        <v/>
      </c>
      <c r="N116" s="15"/>
      <c r="O116" s="73" t="str">
        <f t="shared" si="7"/>
        <v/>
      </c>
      <c r="P116" s="73">
        <f t="shared" si="8"/>
        <v>0</v>
      </c>
      <c r="Q116" s="73" t="str">
        <f t="shared" si="9"/>
        <v/>
      </c>
      <c r="R116" s="73" t="str">
        <f t="shared" si="10"/>
        <v/>
      </c>
      <c r="S116" s="73" t="str">
        <f t="shared" si="11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6"/>
        <v/>
      </c>
      <c r="N117" s="15"/>
      <c r="O117" s="73" t="str">
        <f t="shared" si="7"/>
        <v/>
      </c>
      <c r="P117" s="73">
        <f t="shared" si="8"/>
        <v>0</v>
      </c>
      <c r="Q117" s="73" t="str">
        <f t="shared" si="9"/>
        <v/>
      </c>
      <c r="R117" s="73" t="str">
        <f t="shared" si="10"/>
        <v/>
      </c>
      <c r="S117" s="73" t="str">
        <f t="shared" si="11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6"/>
        <v/>
      </c>
      <c r="N118" s="15"/>
      <c r="O118" s="73" t="str">
        <f t="shared" si="7"/>
        <v/>
      </c>
      <c r="P118" s="73">
        <f t="shared" si="8"/>
        <v>0</v>
      </c>
      <c r="Q118" s="73" t="str">
        <f t="shared" si="9"/>
        <v/>
      </c>
      <c r="R118" s="73" t="str">
        <f t="shared" si="10"/>
        <v/>
      </c>
      <c r="S118" s="73" t="str">
        <f t="shared" si="11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6"/>
        <v/>
      </c>
      <c r="N119" s="15"/>
      <c r="O119" s="73" t="str">
        <f t="shared" si="7"/>
        <v/>
      </c>
      <c r="P119" s="73">
        <f t="shared" si="8"/>
        <v>0</v>
      </c>
      <c r="Q119" s="73" t="str">
        <f t="shared" si="9"/>
        <v/>
      </c>
      <c r="R119" s="73" t="str">
        <f t="shared" si="10"/>
        <v/>
      </c>
      <c r="S119" s="73" t="str">
        <f t="shared" si="11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6"/>
        <v/>
      </c>
      <c r="N120" s="15"/>
      <c r="O120" s="73" t="str">
        <f t="shared" si="7"/>
        <v/>
      </c>
      <c r="P120" s="73">
        <f t="shared" si="8"/>
        <v>0</v>
      </c>
      <c r="Q120" s="73" t="str">
        <f t="shared" si="9"/>
        <v/>
      </c>
      <c r="R120" s="73" t="str">
        <f t="shared" si="10"/>
        <v/>
      </c>
      <c r="S120" s="73" t="str">
        <f t="shared" si="11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6"/>
        <v/>
      </c>
      <c r="N121" s="15"/>
      <c r="O121" s="73" t="str">
        <f t="shared" si="7"/>
        <v/>
      </c>
      <c r="P121" s="73">
        <f t="shared" si="8"/>
        <v>0</v>
      </c>
      <c r="Q121" s="73" t="str">
        <f t="shared" si="9"/>
        <v/>
      </c>
      <c r="R121" s="73" t="str">
        <f t="shared" si="10"/>
        <v/>
      </c>
      <c r="S121" s="73" t="str">
        <f t="shared" si="11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6"/>
        <v/>
      </c>
      <c r="N122" s="15"/>
      <c r="O122" s="73" t="str">
        <f t="shared" si="7"/>
        <v/>
      </c>
      <c r="P122" s="73">
        <f t="shared" si="8"/>
        <v>0</v>
      </c>
      <c r="Q122" s="73" t="str">
        <f t="shared" si="9"/>
        <v/>
      </c>
      <c r="R122" s="73" t="str">
        <f t="shared" si="10"/>
        <v/>
      </c>
      <c r="S122" s="73" t="str">
        <f t="shared" si="11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6"/>
        <v/>
      </c>
      <c r="N123" s="15"/>
      <c r="O123" s="73" t="str">
        <f t="shared" si="7"/>
        <v/>
      </c>
      <c r="P123" s="73">
        <f t="shared" si="8"/>
        <v>0</v>
      </c>
      <c r="Q123" s="73" t="str">
        <f t="shared" si="9"/>
        <v/>
      </c>
      <c r="R123" s="73" t="str">
        <f t="shared" si="10"/>
        <v/>
      </c>
      <c r="S123" s="73" t="str">
        <f t="shared" si="11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6"/>
        <v/>
      </c>
      <c r="N124" s="15"/>
      <c r="O124" s="73" t="str">
        <f t="shared" si="7"/>
        <v/>
      </c>
      <c r="P124" s="73">
        <f t="shared" si="8"/>
        <v>0</v>
      </c>
      <c r="Q124" s="73" t="str">
        <f t="shared" si="9"/>
        <v/>
      </c>
      <c r="R124" s="73" t="str">
        <f t="shared" si="10"/>
        <v/>
      </c>
      <c r="S124" s="73" t="str">
        <f t="shared" si="11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6"/>
        <v/>
      </c>
      <c r="N125" s="15"/>
      <c r="O125" s="73" t="str">
        <f t="shared" si="7"/>
        <v/>
      </c>
      <c r="P125" s="73">
        <f t="shared" si="8"/>
        <v>0</v>
      </c>
      <c r="Q125" s="73" t="str">
        <f t="shared" si="9"/>
        <v/>
      </c>
      <c r="R125" s="73" t="str">
        <f t="shared" si="10"/>
        <v/>
      </c>
      <c r="S125" s="73" t="str">
        <f t="shared" si="11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6"/>
        <v/>
      </c>
      <c r="N126" s="15"/>
      <c r="O126" s="73" t="str">
        <f t="shared" si="7"/>
        <v/>
      </c>
      <c r="P126" s="73">
        <f t="shared" si="8"/>
        <v>0</v>
      </c>
      <c r="Q126" s="73" t="str">
        <f t="shared" si="9"/>
        <v/>
      </c>
      <c r="R126" s="73" t="str">
        <f t="shared" si="10"/>
        <v/>
      </c>
      <c r="S126" s="73" t="str">
        <f t="shared" si="11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6"/>
        <v/>
      </c>
      <c r="N127" s="15"/>
      <c r="O127" s="73" t="str">
        <f t="shared" si="7"/>
        <v/>
      </c>
      <c r="P127" s="73">
        <f t="shared" si="8"/>
        <v>0</v>
      </c>
      <c r="Q127" s="73" t="str">
        <f t="shared" si="9"/>
        <v/>
      </c>
      <c r="R127" s="73" t="str">
        <f t="shared" si="10"/>
        <v/>
      </c>
      <c r="S127" s="73" t="str">
        <f t="shared" si="11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6"/>
        <v/>
      </c>
      <c r="N128" s="15"/>
      <c r="O128" s="73" t="str">
        <f t="shared" si="7"/>
        <v/>
      </c>
      <c r="P128" s="73">
        <f t="shared" si="8"/>
        <v>0</v>
      </c>
      <c r="Q128" s="73" t="str">
        <f t="shared" si="9"/>
        <v/>
      </c>
      <c r="R128" s="73" t="str">
        <f t="shared" si="10"/>
        <v/>
      </c>
      <c r="S128" s="73" t="str">
        <f t="shared" si="11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6"/>
        <v/>
      </c>
      <c r="N129" s="15"/>
      <c r="O129" s="73" t="str">
        <f t="shared" si="7"/>
        <v/>
      </c>
      <c r="P129" s="73">
        <f t="shared" si="8"/>
        <v>0</v>
      </c>
      <c r="Q129" s="73" t="str">
        <f t="shared" si="9"/>
        <v/>
      </c>
      <c r="R129" s="73" t="str">
        <f t="shared" si="10"/>
        <v/>
      </c>
      <c r="S129" s="73" t="str">
        <f t="shared" si="11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6"/>
        <v/>
      </c>
      <c r="N130" s="15"/>
      <c r="O130" s="73" t="str">
        <f t="shared" si="7"/>
        <v/>
      </c>
      <c r="P130" s="73">
        <f t="shared" si="8"/>
        <v>0</v>
      </c>
      <c r="Q130" s="73" t="str">
        <f t="shared" si="9"/>
        <v/>
      </c>
      <c r="R130" s="73" t="str">
        <f t="shared" si="10"/>
        <v/>
      </c>
      <c r="S130" s="73" t="str">
        <f t="shared" si="11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6"/>
        <v/>
      </c>
      <c r="N131" s="15"/>
      <c r="O131" s="73" t="str">
        <f t="shared" si="7"/>
        <v/>
      </c>
      <c r="P131" s="73">
        <f t="shared" si="8"/>
        <v>0</v>
      </c>
      <c r="Q131" s="73" t="str">
        <f t="shared" si="9"/>
        <v/>
      </c>
      <c r="R131" s="73" t="str">
        <f t="shared" si="10"/>
        <v/>
      </c>
      <c r="S131" s="73" t="str">
        <f t="shared" si="11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6"/>
        <v/>
      </c>
      <c r="N132" s="15"/>
      <c r="O132" s="73" t="str">
        <f t="shared" si="7"/>
        <v/>
      </c>
      <c r="P132" s="73">
        <f t="shared" si="8"/>
        <v>0</v>
      </c>
      <c r="Q132" s="73" t="str">
        <f t="shared" si="9"/>
        <v/>
      </c>
      <c r="R132" s="73" t="str">
        <f t="shared" si="10"/>
        <v/>
      </c>
      <c r="S132" s="73" t="str">
        <f t="shared" si="11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6"/>
        <v/>
      </c>
      <c r="N133" s="15"/>
      <c r="O133" s="73" t="str">
        <f t="shared" si="7"/>
        <v/>
      </c>
      <c r="P133" s="73">
        <f t="shared" si="8"/>
        <v>0</v>
      </c>
      <c r="Q133" s="73" t="str">
        <f t="shared" si="9"/>
        <v/>
      </c>
      <c r="R133" s="73" t="str">
        <f t="shared" si="10"/>
        <v/>
      </c>
      <c r="S133" s="73" t="str">
        <f t="shared" si="11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6"/>
        <v/>
      </c>
      <c r="N134" s="15"/>
      <c r="O134" s="73" t="str">
        <f t="shared" si="7"/>
        <v/>
      </c>
      <c r="P134" s="73">
        <f t="shared" si="8"/>
        <v>0</v>
      </c>
      <c r="Q134" s="73" t="str">
        <f t="shared" si="9"/>
        <v/>
      </c>
      <c r="R134" s="73" t="str">
        <f t="shared" si="10"/>
        <v/>
      </c>
      <c r="S134" s="73" t="str">
        <f t="shared" si="11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6"/>
        <v/>
      </c>
      <c r="N135" s="15"/>
      <c r="O135" s="73" t="str">
        <f t="shared" si="7"/>
        <v/>
      </c>
      <c r="P135" s="73">
        <f t="shared" si="8"/>
        <v>0</v>
      </c>
      <c r="Q135" s="73" t="str">
        <f t="shared" si="9"/>
        <v/>
      </c>
      <c r="R135" s="73" t="str">
        <f t="shared" si="10"/>
        <v/>
      </c>
      <c r="S135" s="73" t="str">
        <f t="shared" si="11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6"/>
        <v/>
      </c>
      <c r="N136" s="15"/>
      <c r="O136" s="73" t="str">
        <f t="shared" si="7"/>
        <v/>
      </c>
      <c r="P136" s="73">
        <f t="shared" si="8"/>
        <v>0</v>
      </c>
      <c r="Q136" s="73" t="str">
        <f t="shared" si="9"/>
        <v/>
      </c>
      <c r="R136" s="73" t="str">
        <f t="shared" si="10"/>
        <v/>
      </c>
      <c r="S136" s="73" t="str">
        <f t="shared" si="11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6"/>
        <v/>
      </c>
      <c r="N137" s="15"/>
      <c r="O137" s="73" t="str">
        <f t="shared" si="7"/>
        <v/>
      </c>
      <c r="P137" s="73">
        <f t="shared" si="8"/>
        <v>0</v>
      </c>
      <c r="Q137" s="73" t="str">
        <f t="shared" si="9"/>
        <v/>
      </c>
      <c r="R137" s="73" t="str">
        <f t="shared" si="10"/>
        <v/>
      </c>
      <c r="S137" s="73" t="str">
        <f t="shared" si="11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6"/>
        <v/>
      </c>
      <c r="N138" s="15"/>
      <c r="O138" s="73" t="str">
        <f t="shared" si="7"/>
        <v/>
      </c>
      <c r="P138" s="73">
        <f t="shared" si="8"/>
        <v>0</v>
      </c>
      <c r="Q138" s="73" t="str">
        <f t="shared" si="9"/>
        <v/>
      </c>
      <c r="R138" s="73" t="str">
        <f t="shared" si="10"/>
        <v/>
      </c>
      <c r="S138" s="73" t="str">
        <f t="shared" si="11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6"/>
        <v/>
      </c>
      <c r="N139" s="15"/>
      <c r="O139" s="73" t="str">
        <f t="shared" si="7"/>
        <v/>
      </c>
      <c r="P139" s="73">
        <f t="shared" si="8"/>
        <v>0</v>
      </c>
      <c r="Q139" s="73" t="str">
        <f t="shared" si="9"/>
        <v/>
      </c>
      <c r="R139" s="73" t="str">
        <f t="shared" si="10"/>
        <v/>
      </c>
      <c r="S139" s="73" t="str">
        <f t="shared" si="11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6"/>
        <v/>
      </c>
      <c r="N140" s="15"/>
      <c r="O140" s="73" t="str">
        <f t="shared" si="7"/>
        <v/>
      </c>
      <c r="P140" s="73">
        <f t="shared" si="8"/>
        <v>0</v>
      </c>
      <c r="Q140" s="73" t="str">
        <f t="shared" si="9"/>
        <v/>
      </c>
      <c r="R140" s="73" t="str">
        <f t="shared" si="10"/>
        <v/>
      </c>
      <c r="S140" s="73" t="str">
        <f t="shared" si="11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6"/>
        <v/>
      </c>
      <c r="N141" s="15"/>
      <c r="O141" s="73" t="str">
        <f t="shared" si="7"/>
        <v/>
      </c>
      <c r="P141" s="73">
        <f t="shared" si="8"/>
        <v>0</v>
      </c>
      <c r="Q141" s="73" t="str">
        <f t="shared" si="9"/>
        <v/>
      </c>
      <c r="R141" s="73" t="str">
        <f t="shared" si="10"/>
        <v/>
      </c>
      <c r="S141" s="73" t="str">
        <f t="shared" si="11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6"/>
        <v/>
      </c>
      <c r="N142" s="15"/>
      <c r="O142" s="73" t="str">
        <f t="shared" si="7"/>
        <v/>
      </c>
      <c r="P142" s="73">
        <f t="shared" si="8"/>
        <v>0</v>
      </c>
      <c r="Q142" s="73" t="str">
        <f t="shared" si="9"/>
        <v/>
      </c>
      <c r="R142" s="73" t="str">
        <f t="shared" si="10"/>
        <v/>
      </c>
      <c r="S142" s="73" t="str">
        <f t="shared" si="11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2">IF(G143&amp;I143&amp;J143&amp;K143&amp;L143="","",G143+I143+J143-K143-L143)</f>
        <v/>
      </c>
      <c r="N143" s="15"/>
      <c r="O143" s="73" t="str">
        <f t="shared" ref="O143:O206" si="13">IF($H143="E",G143,"")</f>
        <v/>
      </c>
      <c r="P143" s="73">
        <f t="shared" si="8"/>
        <v>0</v>
      </c>
      <c r="Q143" s="73" t="str">
        <f t="shared" si="9"/>
        <v/>
      </c>
      <c r="R143" s="73" t="str">
        <f t="shared" si="10"/>
        <v/>
      </c>
      <c r="S143" s="73" t="str">
        <f t="shared" si="11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2"/>
        <v/>
      </c>
      <c r="N144" s="15"/>
      <c r="O144" s="73" t="str">
        <f t="shared" si="13"/>
        <v/>
      </c>
      <c r="P144" s="73">
        <f t="shared" ref="P144:P207" si="14">IF($H144=0%,G144,"")</f>
        <v>0</v>
      </c>
      <c r="Q144" s="73" t="str">
        <f t="shared" ref="Q144:Q207" si="15">IF(OR($H144=2%,$H144=6%,$H144=8%),$I144/$H144,"")</f>
        <v/>
      </c>
      <c r="R144" s="73" t="str">
        <f t="shared" ref="R144:R207" si="16">IF(OR($H144=15%,$H144=16%),$I144/$H144,"")</f>
        <v/>
      </c>
      <c r="S144" s="73" t="str">
        <f t="shared" ref="S144:S207" si="17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2"/>
        <v/>
      </c>
      <c r="N145" s="15"/>
      <c r="O145" s="73" t="str">
        <f t="shared" si="13"/>
        <v/>
      </c>
      <c r="P145" s="73">
        <f t="shared" si="14"/>
        <v>0</v>
      </c>
      <c r="Q145" s="73" t="str">
        <f t="shared" si="15"/>
        <v/>
      </c>
      <c r="R145" s="73" t="str">
        <f t="shared" si="16"/>
        <v/>
      </c>
      <c r="S145" s="73" t="str">
        <f t="shared" si="17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2"/>
        <v/>
      </c>
      <c r="N146" s="15"/>
      <c r="O146" s="73" t="str">
        <f t="shared" si="13"/>
        <v/>
      </c>
      <c r="P146" s="73">
        <f t="shared" si="14"/>
        <v>0</v>
      </c>
      <c r="Q146" s="73" t="str">
        <f t="shared" si="15"/>
        <v/>
      </c>
      <c r="R146" s="73" t="str">
        <f t="shared" si="16"/>
        <v/>
      </c>
      <c r="S146" s="73" t="str">
        <f t="shared" si="17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2"/>
        <v/>
      </c>
      <c r="N147" s="15"/>
      <c r="O147" s="73" t="str">
        <f t="shared" si="13"/>
        <v/>
      </c>
      <c r="P147" s="73">
        <f t="shared" si="14"/>
        <v>0</v>
      </c>
      <c r="Q147" s="73" t="str">
        <f t="shared" si="15"/>
        <v/>
      </c>
      <c r="R147" s="73" t="str">
        <f t="shared" si="16"/>
        <v/>
      </c>
      <c r="S147" s="73" t="str">
        <f t="shared" si="17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2"/>
        <v/>
      </c>
      <c r="N148" s="15"/>
      <c r="O148" s="73" t="str">
        <f t="shared" si="13"/>
        <v/>
      </c>
      <c r="P148" s="73">
        <f t="shared" si="14"/>
        <v>0</v>
      </c>
      <c r="Q148" s="73" t="str">
        <f t="shared" si="15"/>
        <v/>
      </c>
      <c r="R148" s="73" t="str">
        <f t="shared" si="16"/>
        <v/>
      </c>
      <c r="S148" s="73" t="str">
        <f t="shared" si="17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2"/>
        <v/>
      </c>
      <c r="N149" s="15"/>
      <c r="O149" s="73" t="str">
        <f t="shared" si="13"/>
        <v/>
      </c>
      <c r="P149" s="73">
        <f t="shared" si="14"/>
        <v>0</v>
      </c>
      <c r="Q149" s="73" t="str">
        <f t="shared" si="15"/>
        <v/>
      </c>
      <c r="R149" s="73" t="str">
        <f t="shared" si="16"/>
        <v/>
      </c>
      <c r="S149" s="73" t="str">
        <f t="shared" si="17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2"/>
        <v/>
      </c>
      <c r="N150" s="15"/>
      <c r="O150" s="73" t="str">
        <f t="shared" si="13"/>
        <v/>
      </c>
      <c r="P150" s="73">
        <f t="shared" si="14"/>
        <v>0</v>
      </c>
      <c r="Q150" s="73" t="str">
        <f t="shared" si="15"/>
        <v/>
      </c>
      <c r="R150" s="73" t="str">
        <f t="shared" si="16"/>
        <v/>
      </c>
      <c r="S150" s="73" t="str">
        <f t="shared" si="17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2"/>
        <v/>
      </c>
      <c r="N151" s="15"/>
      <c r="O151" s="73" t="str">
        <f t="shared" si="13"/>
        <v/>
      </c>
      <c r="P151" s="73">
        <f t="shared" si="14"/>
        <v>0</v>
      </c>
      <c r="Q151" s="73" t="str">
        <f t="shared" si="15"/>
        <v/>
      </c>
      <c r="R151" s="73" t="str">
        <f t="shared" si="16"/>
        <v/>
      </c>
      <c r="S151" s="73" t="str">
        <f t="shared" si="17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2"/>
        <v/>
      </c>
      <c r="N152" s="15"/>
      <c r="O152" s="73" t="str">
        <f t="shared" si="13"/>
        <v/>
      </c>
      <c r="P152" s="73">
        <f t="shared" si="14"/>
        <v>0</v>
      </c>
      <c r="Q152" s="73" t="str">
        <f t="shared" si="15"/>
        <v/>
      </c>
      <c r="R152" s="73" t="str">
        <f t="shared" si="16"/>
        <v/>
      </c>
      <c r="S152" s="73" t="str">
        <f t="shared" si="17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2"/>
        <v/>
      </c>
      <c r="N153" s="15"/>
      <c r="O153" s="73" t="str">
        <f t="shared" si="13"/>
        <v/>
      </c>
      <c r="P153" s="73">
        <f t="shared" si="14"/>
        <v>0</v>
      </c>
      <c r="Q153" s="73" t="str">
        <f t="shared" si="15"/>
        <v/>
      </c>
      <c r="R153" s="73" t="str">
        <f t="shared" si="16"/>
        <v/>
      </c>
      <c r="S153" s="73" t="str">
        <f t="shared" si="17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2"/>
        <v/>
      </c>
      <c r="N154" s="15"/>
      <c r="O154" s="73" t="str">
        <f t="shared" si="13"/>
        <v/>
      </c>
      <c r="P154" s="73">
        <f t="shared" si="14"/>
        <v>0</v>
      </c>
      <c r="Q154" s="73" t="str">
        <f t="shared" si="15"/>
        <v/>
      </c>
      <c r="R154" s="73" t="str">
        <f t="shared" si="16"/>
        <v/>
      </c>
      <c r="S154" s="73" t="str">
        <f t="shared" si="17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2"/>
        <v/>
      </c>
      <c r="N155" s="15"/>
      <c r="O155" s="73" t="str">
        <f t="shared" si="13"/>
        <v/>
      </c>
      <c r="P155" s="73">
        <f t="shared" si="14"/>
        <v>0</v>
      </c>
      <c r="Q155" s="73" t="str">
        <f t="shared" si="15"/>
        <v/>
      </c>
      <c r="R155" s="73" t="str">
        <f t="shared" si="16"/>
        <v/>
      </c>
      <c r="S155" s="73" t="str">
        <f t="shared" si="17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2"/>
        <v/>
      </c>
      <c r="N156" s="15"/>
      <c r="O156" s="73" t="str">
        <f t="shared" si="13"/>
        <v/>
      </c>
      <c r="P156" s="73">
        <f t="shared" si="14"/>
        <v>0</v>
      </c>
      <c r="Q156" s="73" t="str">
        <f t="shared" si="15"/>
        <v/>
      </c>
      <c r="R156" s="73" t="str">
        <f t="shared" si="16"/>
        <v/>
      </c>
      <c r="S156" s="73" t="str">
        <f t="shared" si="17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2"/>
        <v/>
      </c>
      <c r="N157" s="15"/>
      <c r="O157" s="73" t="str">
        <f t="shared" si="13"/>
        <v/>
      </c>
      <c r="P157" s="73">
        <f t="shared" si="14"/>
        <v>0</v>
      </c>
      <c r="Q157" s="73" t="str">
        <f t="shared" si="15"/>
        <v/>
      </c>
      <c r="R157" s="73" t="str">
        <f t="shared" si="16"/>
        <v/>
      </c>
      <c r="S157" s="73" t="str">
        <f t="shared" si="17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2"/>
        <v/>
      </c>
      <c r="N158" s="15"/>
      <c r="O158" s="73" t="str">
        <f t="shared" si="13"/>
        <v/>
      </c>
      <c r="P158" s="73">
        <f t="shared" si="14"/>
        <v>0</v>
      </c>
      <c r="Q158" s="73" t="str">
        <f t="shared" si="15"/>
        <v/>
      </c>
      <c r="R158" s="73" t="str">
        <f t="shared" si="16"/>
        <v/>
      </c>
      <c r="S158" s="73" t="str">
        <f t="shared" si="17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2"/>
        <v/>
      </c>
      <c r="N159" s="15"/>
      <c r="O159" s="73" t="str">
        <f t="shared" si="13"/>
        <v/>
      </c>
      <c r="P159" s="73">
        <f t="shared" si="14"/>
        <v>0</v>
      </c>
      <c r="Q159" s="73" t="str">
        <f t="shared" si="15"/>
        <v/>
      </c>
      <c r="R159" s="73" t="str">
        <f t="shared" si="16"/>
        <v/>
      </c>
      <c r="S159" s="73" t="str">
        <f t="shared" si="17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2"/>
        <v/>
      </c>
      <c r="N160" s="15"/>
      <c r="O160" s="73" t="str">
        <f t="shared" si="13"/>
        <v/>
      </c>
      <c r="P160" s="73">
        <f t="shared" si="14"/>
        <v>0</v>
      </c>
      <c r="Q160" s="73" t="str">
        <f t="shared" si="15"/>
        <v/>
      </c>
      <c r="R160" s="73" t="str">
        <f t="shared" si="16"/>
        <v/>
      </c>
      <c r="S160" s="73" t="str">
        <f t="shared" si="17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2"/>
        <v/>
      </c>
      <c r="N161" s="15"/>
      <c r="O161" s="73" t="str">
        <f t="shared" si="13"/>
        <v/>
      </c>
      <c r="P161" s="73">
        <f t="shared" si="14"/>
        <v>0</v>
      </c>
      <c r="Q161" s="73" t="str">
        <f t="shared" si="15"/>
        <v/>
      </c>
      <c r="R161" s="73" t="str">
        <f t="shared" si="16"/>
        <v/>
      </c>
      <c r="S161" s="73" t="str">
        <f t="shared" si="17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2"/>
        <v/>
      </c>
      <c r="N162" s="15"/>
      <c r="O162" s="73" t="str">
        <f t="shared" si="13"/>
        <v/>
      </c>
      <c r="P162" s="73">
        <f t="shared" si="14"/>
        <v>0</v>
      </c>
      <c r="Q162" s="73" t="str">
        <f t="shared" si="15"/>
        <v/>
      </c>
      <c r="R162" s="73" t="str">
        <f t="shared" si="16"/>
        <v/>
      </c>
      <c r="S162" s="73" t="str">
        <f t="shared" si="17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2"/>
        <v/>
      </c>
      <c r="N163" s="15"/>
      <c r="O163" s="73" t="str">
        <f t="shared" si="13"/>
        <v/>
      </c>
      <c r="P163" s="73">
        <f t="shared" si="14"/>
        <v>0</v>
      </c>
      <c r="Q163" s="73" t="str">
        <f t="shared" si="15"/>
        <v/>
      </c>
      <c r="R163" s="73" t="str">
        <f t="shared" si="16"/>
        <v/>
      </c>
      <c r="S163" s="73" t="str">
        <f t="shared" si="17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2"/>
        <v/>
      </c>
      <c r="N164" s="15"/>
      <c r="O164" s="73" t="str">
        <f t="shared" si="13"/>
        <v/>
      </c>
      <c r="P164" s="73">
        <f t="shared" si="14"/>
        <v>0</v>
      </c>
      <c r="Q164" s="73" t="str">
        <f t="shared" si="15"/>
        <v/>
      </c>
      <c r="R164" s="73" t="str">
        <f t="shared" si="16"/>
        <v/>
      </c>
      <c r="S164" s="73" t="str">
        <f t="shared" si="17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2"/>
        <v/>
      </c>
      <c r="N165" s="15"/>
      <c r="O165" s="73" t="str">
        <f t="shared" si="13"/>
        <v/>
      </c>
      <c r="P165" s="73">
        <f t="shared" si="14"/>
        <v>0</v>
      </c>
      <c r="Q165" s="73" t="str">
        <f t="shared" si="15"/>
        <v/>
      </c>
      <c r="R165" s="73" t="str">
        <f t="shared" si="16"/>
        <v/>
      </c>
      <c r="S165" s="73" t="str">
        <f t="shared" si="17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2"/>
        <v/>
      </c>
      <c r="N166" s="15"/>
      <c r="O166" s="73" t="str">
        <f t="shared" si="13"/>
        <v/>
      </c>
      <c r="P166" s="73">
        <f t="shared" si="14"/>
        <v>0</v>
      </c>
      <c r="Q166" s="73" t="str">
        <f t="shared" si="15"/>
        <v/>
      </c>
      <c r="R166" s="73" t="str">
        <f t="shared" si="16"/>
        <v/>
      </c>
      <c r="S166" s="73" t="str">
        <f t="shared" si="17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2"/>
        <v/>
      </c>
      <c r="N167" s="15"/>
      <c r="O167" s="73" t="str">
        <f t="shared" si="13"/>
        <v/>
      </c>
      <c r="P167" s="73">
        <f t="shared" si="14"/>
        <v>0</v>
      </c>
      <c r="Q167" s="73" t="str">
        <f t="shared" si="15"/>
        <v/>
      </c>
      <c r="R167" s="73" t="str">
        <f t="shared" si="16"/>
        <v/>
      </c>
      <c r="S167" s="73" t="str">
        <f t="shared" si="17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2"/>
        <v/>
      </c>
      <c r="N168" s="15"/>
      <c r="O168" s="73" t="str">
        <f t="shared" si="13"/>
        <v/>
      </c>
      <c r="P168" s="73">
        <f t="shared" si="14"/>
        <v>0</v>
      </c>
      <c r="Q168" s="73" t="str">
        <f t="shared" si="15"/>
        <v/>
      </c>
      <c r="R168" s="73" t="str">
        <f t="shared" si="16"/>
        <v/>
      </c>
      <c r="S168" s="73" t="str">
        <f t="shared" si="17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2"/>
        <v/>
      </c>
      <c r="N169" s="15"/>
      <c r="O169" s="73" t="str">
        <f t="shared" si="13"/>
        <v/>
      </c>
      <c r="P169" s="73">
        <f t="shared" si="14"/>
        <v>0</v>
      </c>
      <c r="Q169" s="73" t="str">
        <f t="shared" si="15"/>
        <v/>
      </c>
      <c r="R169" s="73" t="str">
        <f t="shared" si="16"/>
        <v/>
      </c>
      <c r="S169" s="73" t="str">
        <f t="shared" si="17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2"/>
        <v/>
      </c>
      <c r="N170" s="15"/>
      <c r="O170" s="73" t="str">
        <f t="shared" si="13"/>
        <v/>
      </c>
      <c r="P170" s="73">
        <f t="shared" si="14"/>
        <v>0</v>
      </c>
      <c r="Q170" s="73" t="str">
        <f t="shared" si="15"/>
        <v/>
      </c>
      <c r="R170" s="73" t="str">
        <f t="shared" si="16"/>
        <v/>
      </c>
      <c r="S170" s="73" t="str">
        <f t="shared" si="17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2"/>
        <v/>
      </c>
      <c r="N171" s="15"/>
      <c r="O171" s="73" t="str">
        <f t="shared" si="13"/>
        <v/>
      </c>
      <c r="P171" s="73">
        <f t="shared" si="14"/>
        <v>0</v>
      </c>
      <c r="Q171" s="73" t="str">
        <f t="shared" si="15"/>
        <v/>
      </c>
      <c r="R171" s="73" t="str">
        <f t="shared" si="16"/>
        <v/>
      </c>
      <c r="S171" s="73" t="str">
        <f t="shared" si="17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2"/>
        <v/>
      </c>
      <c r="N172" s="15"/>
      <c r="O172" s="73" t="str">
        <f t="shared" si="13"/>
        <v/>
      </c>
      <c r="P172" s="73">
        <f t="shared" si="14"/>
        <v>0</v>
      </c>
      <c r="Q172" s="73" t="str">
        <f t="shared" si="15"/>
        <v/>
      </c>
      <c r="R172" s="73" t="str">
        <f t="shared" si="16"/>
        <v/>
      </c>
      <c r="S172" s="73" t="str">
        <f t="shared" si="17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2"/>
        <v/>
      </c>
      <c r="N173" s="15"/>
      <c r="O173" s="73" t="str">
        <f t="shared" si="13"/>
        <v/>
      </c>
      <c r="P173" s="73">
        <f t="shared" si="14"/>
        <v>0</v>
      </c>
      <c r="Q173" s="73" t="str">
        <f t="shared" si="15"/>
        <v/>
      </c>
      <c r="R173" s="73" t="str">
        <f t="shared" si="16"/>
        <v/>
      </c>
      <c r="S173" s="73" t="str">
        <f t="shared" si="17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2"/>
        <v/>
      </c>
      <c r="N174" s="15"/>
      <c r="O174" s="73" t="str">
        <f t="shared" si="13"/>
        <v/>
      </c>
      <c r="P174" s="73">
        <f t="shared" si="14"/>
        <v>0</v>
      </c>
      <c r="Q174" s="73" t="str">
        <f t="shared" si="15"/>
        <v/>
      </c>
      <c r="R174" s="73" t="str">
        <f t="shared" si="16"/>
        <v/>
      </c>
      <c r="S174" s="73" t="str">
        <f t="shared" si="17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2"/>
        <v/>
      </c>
      <c r="N175" s="15"/>
      <c r="O175" s="73" t="str">
        <f t="shared" si="13"/>
        <v/>
      </c>
      <c r="P175" s="73">
        <f t="shared" si="14"/>
        <v>0</v>
      </c>
      <c r="Q175" s="73" t="str">
        <f t="shared" si="15"/>
        <v/>
      </c>
      <c r="R175" s="73" t="str">
        <f t="shared" si="16"/>
        <v/>
      </c>
      <c r="S175" s="73" t="str">
        <f t="shared" si="17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2"/>
        <v/>
      </c>
      <c r="N176" s="15"/>
      <c r="O176" s="73" t="str">
        <f t="shared" si="13"/>
        <v/>
      </c>
      <c r="P176" s="73">
        <f t="shared" si="14"/>
        <v>0</v>
      </c>
      <c r="Q176" s="73" t="str">
        <f t="shared" si="15"/>
        <v/>
      </c>
      <c r="R176" s="73" t="str">
        <f t="shared" si="16"/>
        <v/>
      </c>
      <c r="S176" s="73" t="str">
        <f t="shared" si="17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2"/>
        <v/>
      </c>
      <c r="N177" s="15"/>
      <c r="O177" s="73" t="str">
        <f t="shared" si="13"/>
        <v/>
      </c>
      <c r="P177" s="73">
        <f t="shared" si="14"/>
        <v>0</v>
      </c>
      <c r="Q177" s="73" t="str">
        <f t="shared" si="15"/>
        <v/>
      </c>
      <c r="R177" s="73" t="str">
        <f t="shared" si="16"/>
        <v/>
      </c>
      <c r="S177" s="73" t="str">
        <f t="shared" si="17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2"/>
        <v/>
      </c>
      <c r="N178" s="15"/>
      <c r="O178" s="73" t="str">
        <f t="shared" si="13"/>
        <v/>
      </c>
      <c r="P178" s="73">
        <f t="shared" si="14"/>
        <v>0</v>
      </c>
      <c r="Q178" s="73" t="str">
        <f t="shared" si="15"/>
        <v/>
      </c>
      <c r="R178" s="73" t="str">
        <f t="shared" si="16"/>
        <v/>
      </c>
      <c r="S178" s="73" t="str">
        <f t="shared" si="17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2"/>
        <v/>
      </c>
      <c r="N179" s="15"/>
      <c r="O179" s="73" t="str">
        <f t="shared" si="13"/>
        <v/>
      </c>
      <c r="P179" s="73">
        <f t="shared" si="14"/>
        <v>0</v>
      </c>
      <c r="Q179" s="73" t="str">
        <f t="shared" si="15"/>
        <v/>
      </c>
      <c r="R179" s="73" t="str">
        <f t="shared" si="16"/>
        <v/>
      </c>
      <c r="S179" s="73" t="str">
        <f t="shared" si="17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2"/>
        <v/>
      </c>
      <c r="N180" s="15"/>
      <c r="O180" s="73" t="str">
        <f t="shared" si="13"/>
        <v/>
      </c>
      <c r="P180" s="73">
        <f t="shared" si="14"/>
        <v>0</v>
      </c>
      <c r="Q180" s="73" t="str">
        <f t="shared" si="15"/>
        <v/>
      </c>
      <c r="R180" s="73" t="str">
        <f t="shared" si="16"/>
        <v/>
      </c>
      <c r="S180" s="73" t="str">
        <f t="shared" si="17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2"/>
        <v/>
      </c>
      <c r="N181" s="15"/>
      <c r="O181" s="73" t="str">
        <f t="shared" si="13"/>
        <v/>
      </c>
      <c r="P181" s="73">
        <f t="shared" si="14"/>
        <v>0</v>
      </c>
      <c r="Q181" s="73" t="str">
        <f t="shared" si="15"/>
        <v/>
      </c>
      <c r="R181" s="73" t="str">
        <f t="shared" si="16"/>
        <v/>
      </c>
      <c r="S181" s="73" t="str">
        <f t="shared" si="17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2"/>
        <v/>
      </c>
      <c r="N182" s="15"/>
      <c r="O182" s="73" t="str">
        <f t="shared" si="13"/>
        <v/>
      </c>
      <c r="P182" s="73">
        <f t="shared" si="14"/>
        <v>0</v>
      </c>
      <c r="Q182" s="73" t="str">
        <f t="shared" si="15"/>
        <v/>
      </c>
      <c r="R182" s="73" t="str">
        <f t="shared" si="16"/>
        <v/>
      </c>
      <c r="S182" s="73" t="str">
        <f t="shared" si="17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2"/>
        <v/>
      </c>
      <c r="N183" s="15"/>
      <c r="O183" s="73" t="str">
        <f t="shared" si="13"/>
        <v/>
      </c>
      <c r="P183" s="73">
        <f t="shared" si="14"/>
        <v>0</v>
      </c>
      <c r="Q183" s="73" t="str">
        <f t="shared" si="15"/>
        <v/>
      </c>
      <c r="R183" s="73" t="str">
        <f t="shared" si="16"/>
        <v/>
      </c>
      <c r="S183" s="73" t="str">
        <f t="shared" si="17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2"/>
        <v/>
      </c>
      <c r="N184" s="15"/>
      <c r="O184" s="73" t="str">
        <f t="shared" si="13"/>
        <v/>
      </c>
      <c r="P184" s="73">
        <f t="shared" si="14"/>
        <v>0</v>
      </c>
      <c r="Q184" s="73" t="str">
        <f t="shared" si="15"/>
        <v/>
      </c>
      <c r="R184" s="73" t="str">
        <f t="shared" si="16"/>
        <v/>
      </c>
      <c r="S184" s="73" t="str">
        <f t="shared" si="17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2"/>
        <v/>
      </c>
      <c r="N185" s="15"/>
      <c r="O185" s="73" t="str">
        <f t="shared" si="13"/>
        <v/>
      </c>
      <c r="P185" s="73">
        <f t="shared" si="14"/>
        <v>0</v>
      </c>
      <c r="Q185" s="73" t="str">
        <f t="shared" si="15"/>
        <v/>
      </c>
      <c r="R185" s="73" t="str">
        <f t="shared" si="16"/>
        <v/>
      </c>
      <c r="S185" s="73" t="str">
        <f t="shared" si="17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2"/>
        <v/>
      </c>
      <c r="N186" s="15"/>
      <c r="O186" s="73" t="str">
        <f t="shared" si="13"/>
        <v/>
      </c>
      <c r="P186" s="73">
        <f t="shared" si="14"/>
        <v>0</v>
      </c>
      <c r="Q186" s="73" t="str">
        <f t="shared" si="15"/>
        <v/>
      </c>
      <c r="R186" s="73" t="str">
        <f t="shared" si="16"/>
        <v/>
      </c>
      <c r="S186" s="73" t="str">
        <f t="shared" si="17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2"/>
        <v/>
      </c>
      <c r="N187" s="15"/>
      <c r="O187" s="73" t="str">
        <f t="shared" si="13"/>
        <v/>
      </c>
      <c r="P187" s="73">
        <f t="shared" si="14"/>
        <v>0</v>
      </c>
      <c r="Q187" s="73" t="str">
        <f t="shared" si="15"/>
        <v/>
      </c>
      <c r="R187" s="73" t="str">
        <f t="shared" si="16"/>
        <v/>
      </c>
      <c r="S187" s="73" t="str">
        <f t="shared" si="17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2"/>
        <v/>
      </c>
      <c r="N188" s="15"/>
      <c r="O188" s="73" t="str">
        <f t="shared" si="13"/>
        <v/>
      </c>
      <c r="P188" s="73">
        <f t="shared" si="14"/>
        <v>0</v>
      </c>
      <c r="Q188" s="73" t="str">
        <f t="shared" si="15"/>
        <v/>
      </c>
      <c r="R188" s="73" t="str">
        <f t="shared" si="16"/>
        <v/>
      </c>
      <c r="S188" s="73" t="str">
        <f t="shared" si="17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2"/>
        <v/>
      </c>
      <c r="N189" s="15"/>
      <c r="O189" s="73" t="str">
        <f t="shared" si="13"/>
        <v/>
      </c>
      <c r="P189" s="73">
        <f t="shared" si="14"/>
        <v>0</v>
      </c>
      <c r="Q189" s="73" t="str">
        <f t="shared" si="15"/>
        <v/>
      </c>
      <c r="R189" s="73" t="str">
        <f t="shared" si="16"/>
        <v/>
      </c>
      <c r="S189" s="73" t="str">
        <f t="shared" si="17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2"/>
        <v/>
      </c>
      <c r="N190" s="15"/>
      <c r="O190" s="73" t="str">
        <f t="shared" si="13"/>
        <v/>
      </c>
      <c r="P190" s="73">
        <f t="shared" si="14"/>
        <v>0</v>
      </c>
      <c r="Q190" s="73" t="str">
        <f t="shared" si="15"/>
        <v/>
      </c>
      <c r="R190" s="73" t="str">
        <f t="shared" si="16"/>
        <v/>
      </c>
      <c r="S190" s="73" t="str">
        <f t="shared" si="17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2"/>
        <v/>
      </c>
      <c r="N191" s="15"/>
      <c r="O191" s="73" t="str">
        <f t="shared" si="13"/>
        <v/>
      </c>
      <c r="P191" s="73">
        <f t="shared" si="14"/>
        <v>0</v>
      </c>
      <c r="Q191" s="73" t="str">
        <f t="shared" si="15"/>
        <v/>
      </c>
      <c r="R191" s="73" t="str">
        <f t="shared" si="16"/>
        <v/>
      </c>
      <c r="S191" s="73" t="str">
        <f t="shared" si="17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2"/>
        <v/>
      </c>
      <c r="N192" s="15"/>
      <c r="O192" s="73" t="str">
        <f t="shared" si="13"/>
        <v/>
      </c>
      <c r="P192" s="73">
        <f t="shared" si="14"/>
        <v>0</v>
      </c>
      <c r="Q192" s="73" t="str">
        <f t="shared" si="15"/>
        <v/>
      </c>
      <c r="R192" s="73" t="str">
        <f t="shared" si="16"/>
        <v/>
      </c>
      <c r="S192" s="73" t="str">
        <f t="shared" si="17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2"/>
        <v/>
      </c>
      <c r="N193" s="15"/>
      <c r="O193" s="73" t="str">
        <f t="shared" si="13"/>
        <v/>
      </c>
      <c r="P193" s="73">
        <f t="shared" si="14"/>
        <v>0</v>
      </c>
      <c r="Q193" s="73" t="str">
        <f t="shared" si="15"/>
        <v/>
      </c>
      <c r="R193" s="73" t="str">
        <f t="shared" si="16"/>
        <v/>
      </c>
      <c r="S193" s="73" t="str">
        <f t="shared" si="17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2"/>
        <v/>
      </c>
      <c r="N194" s="15"/>
      <c r="O194" s="73" t="str">
        <f t="shared" si="13"/>
        <v/>
      </c>
      <c r="P194" s="73">
        <f t="shared" si="14"/>
        <v>0</v>
      </c>
      <c r="Q194" s="73" t="str">
        <f t="shared" si="15"/>
        <v/>
      </c>
      <c r="R194" s="73" t="str">
        <f t="shared" si="16"/>
        <v/>
      </c>
      <c r="S194" s="73" t="str">
        <f t="shared" si="17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2"/>
        <v/>
      </c>
      <c r="N195" s="15"/>
      <c r="O195" s="73" t="str">
        <f t="shared" si="13"/>
        <v/>
      </c>
      <c r="P195" s="73">
        <f t="shared" si="14"/>
        <v>0</v>
      </c>
      <c r="Q195" s="73" t="str">
        <f t="shared" si="15"/>
        <v/>
      </c>
      <c r="R195" s="73" t="str">
        <f t="shared" si="16"/>
        <v/>
      </c>
      <c r="S195" s="73" t="str">
        <f t="shared" si="17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2"/>
        <v/>
      </c>
      <c r="N196" s="15"/>
      <c r="O196" s="73" t="str">
        <f t="shared" si="13"/>
        <v/>
      </c>
      <c r="P196" s="73">
        <f t="shared" si="14"/>
        <v>0</v>
      </c>
      <c r="Q196" s="73" t="str">
        <f t="shared" si="15"/>
        <v/>
      </c>
      <c r="R196" s="73" t="str">
        <f t="shared" si="16"/>
        <v/>
      </c>
      <c r="S196" s="73" t="str">
        <f t="shared" si="17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2"/>
        <v/>
      </c>
      <c r="N197" s="15"/>
      <c r="O197" s="73" t="str">
        <f t="shared" si="13"/>
        <v/>
      </c>
      <c r="P197" s="73">
        <f t="shared" si="14"/>
        <v>0</v>
      </c>
      <c r="Q197" s="73" t="str">
        <f t="shared" si="15"/>
        <v/>
      </c>
      <c r="R197" s="73" t="str">
        <f t="shared" si="16"/>
        <v/>
      </c>
      <c r="S197" s="73" t="str">
        <f t="shared" si="17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2"/>
        <v/>
      </c>
      <c r="N198" s="15"/>
      <c r="O198" s="73" t="str">
        <f t="shared" si="13"/>
        <v/>
      </c>
      <c r="P198" s="73">
        <f t="shared" si="14"/>
        <v>0</v>
      </c>
      <c r="Q198" s="73" t="str">
        <f t="shared" si="15"/>
        <v/>
      </c>
      <c r="R198" s="73" t="str">
        <f t="shared" si="16"/>
        <v/>
      </c>
      <c r="S198" s="73" t="str">
        <f t="shared" si="17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2"/>
        <v/>
      </c>
      <c r="N199" s="15"/>
      <c r="O199" s="73" t="str">
        <f t="shared" si="13"/>
        <v/>
      </c>
      <c r="P199" s="73">
        <f t="shared" si="14"/>
        <v>0</v>
      </c>
      <c r="Q199" s="73" t="str">
        <f t="shared" si="15"/>
        <v/>
      </c>
      <c r="R199" s="73" t="str">
        <f t="shared" si="16"/>
        <v/>
      </c>
      <c r="S199" s="73" t="str">
        <f t="shared" si="17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2"/>
        <v/>
      </c>
      <c r="N200" s="15"/>
      <c r="O200" s="73" t="str">
        <f t="shared" si="13"/>
        <v/>
      </c>
      <c r="P200" s="73">
        <f t="shared" si="14"/>
        <v>0</v>
      </c>
      <c r="Q200" s="73" t="str">
        <f t="shared" si="15"/>
        <v/>
      </c>
      <c r="R200" s="73" t="str">
        <f t="shared" si="16"/>
        <v/>
      </c>
      <c r="S200" s="73" t="str">
        <f t="shared" si="17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2"/>
        <v/>
      </c>
      <c r="N201" s="15"/>
      <c r="O201" s="73" t="str">
        <f t="shared" si="13"/>
        <v/>
      </c>
      <c r="P201" s="73">
        <f t="shared" si="14"/>
        <v>0</v>
      </c>
      <c r="Q201" s="73" t="str">
        <f t="shared" si="15"/>
        <v/>
      </c>
      <c r="R201" s="73" t="str">
        <f t="shared" si="16"/>
        <v/>
      </c>
      <c r="S201" s="73" t="str">
        <f t="shared" si="17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2"/>
        <v/>
      </c>
      <c r="N202" s="15"/>
      <c r="O202" s="73" t="str">
        <f t="shared" si="13"/>
        <v/>
      </c>
      <c r="P202" s="73">
        <f t="shared" si="14"/>
        <v>0</v>
      </c>
      <c r="Q202" s="73" t="str">
        <f t="shared" si="15"/>
        <v/>
      </c>
      <c r="R202" s="73" t="str">
        <f t="shared" si="16"/>
        <v/>
      </c>
      <c r="S202" s="73" t="str">
        <f t="shared" si="17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2"/>
        <v/>
      </c>
      <c r="N203" s="15"/>
      <c r="O203" s="73" t="str">
        <f t="shared" si="13"/>
        <v/>
      </c>
      <c r="P203" s="73">
        <f t="shared" si="14"/>
        <v>0</v>
      </c>
      <c r="Q203" s="73" t="str">
        <f t="shared" si="15"/>
        <v/>
      </c>
      <c r="R203" s="73" t="str">
        <f t="shared" si="16"/>
        <v/>
      </c>
      <c r="S203" s="73" t="str">
        <f t="shared" si="17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2"/>
        <v/>
      </c>
      <c r="N204" s="15"/>
      <c r="O204" s="73" t="str">
        <f t="shared" si="13"/>
        <v/>
      </c>
      <c r="P204" s="73">
        <f t="shared" si="14"/>
        <v>0</v>
      </c>
      <c r="Q204" s="73" t="str">
        <f t="shared" si="15"/>
        <v/>
      </c>
      <c r="R204" s="73" t="str">
        <f t="shared" si="16"/>
        <v/>
      </c>
      <c r="S204" s="73" t="str">
        <f t="shared" si="17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2"/>
        <v/>
      </c>
      <c r="N205" s="15"/>
      <c r="O205" s="73" t="str">
        <f t="shared" si="13"/>
        <v/>
      </c>
      <c r="P205" s="73">
        <f t="shared" si="14"/>
        <v>0</v>
      </c>
      <c r="Q205" s="73" t="str">
        <f t="shared" si="15"/>
        <v/>
      </c>
      <c r="R205" s="73" t="str">
        <f t="shared" si="16"/>
        <v/>
      </c>
      <c r="S205" s="73" t="str">
        <f t="shared" si="17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2"/>
        <v/>
      </c>
      <c r="N206" s="15"/>
      <c r="O206" s="73" t="str">
        <f t="shared" si="13"/>
        <v/>
      </c>
      <c r="P206" s="73">
        <f t="shared" si="14"/>
        <v>0</v>
      </c>
      <c r="Q206" s="73" t="str">
        <f t="shared" si="15"/>
        <v/>
      </c>
      <c r="R206" s="73" t="str">
        <f t="shared" si="16"/>
        <v/>
      </c>
      <c r="S206" s="73" t="str">
        <f t="shared" si="17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8">IF(G207&amp;I207&amp;J207&amp;K207&amp;L207="","",G207+I207+J207-K207-L207)</f>
        <v/>
      </c>
      <c r="N207" s="15"/>
      <c r="O207" s="73" t="str">
        <f t="shared" ref="O207:O270" si="19">IF($H207="E",G207,"")</f>
        <v/>
      </c>
      <c r="P207" s="73">
        <f t="shared" si="14"/>
        <v>0</v>
      </c>
      <c r="Q207" s="73" t="str">
        <f t="shared" si="15"/>
        <v/>
      </c>
      <c r="R207" s="73" t="str">
        <f t="shared" si="16"/>
        <v/>
      </c>
      <c r="S207" s="73" t="str">
        <f t="shared" si="17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8"/>
        <v/>
      </c>
      <c r="N208" s="15"/>
      <c r="O208" s="73" t="str">
        <f t="shared" si="19"/>
        <v/>
      </c>
      <c r="P208" s="73">
        <f t="shared" ref="P208:P271" si="20">IF($H208=0%,G208,"")</f>
        <v>0</v>
      </c>
      <c r="Q208" s="73" t="str">
        <f t="shared" ref="Q208:Q271" si="21">IF(OR($H208=2%,$H208=6%,$H208=8%),$I208/$H208,"")</f>
        <v/>
      </c>
      <c r="R208" s="73" t="str">
        <f t="shared" ref="R208:R271" si="22">IF(OR($H208=15%,$H208=16%),$I208/$H208,"")</f>
        <v/>
      </c>
      <c r="S208" s="73" t="str">
        <f t="shared" ref="S208:S271" si="23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8"/>
        <v/>
      </c>
      <c r="N209" s="15"/>
      <c r="O209" s="73" t="str">
        <f t="shared" si="19"/>
        <v/>
      </c>
      <c r="P209" s="73">
        <f t="shared" si="20"/>
        <v>0</v>
      </c>
      <c r="Q209" s="73" t="str">
        <f t="shared" si="21"/>
        <v/>
      </c>
      <c r="R209" s="73" t="str">
        <f t="shared" si="22"/>
        <v/>
      </c>
      <c r="S209" s="73" t="str">
        <f t="shared" si="23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8"/>
        <v/>
      </c>
      <c r="N210" s="15"/>
      <c r="O210" s="73" t="str">
        <f t="shared" si="19"/>
        <v/>
      </c>
      <c r="P210" s="73">
        <f t="shared" si="20"/>
        <v>0</v>
      </c>
      <c r="Q210" s="73" t="str">
        <f t="shared" si="21"/>
        <v/>
      </c>
      <c r="R210" s="73" t="str">
        <f t="shared" si="22"/>
        <v/>
      </c>
      <c r="S210" s="73" t="str">
        <f t="shared" si="23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8"/>
        <v/>
      </c>
      <c r="N211" s="15"/>
      <c r="O211" s="73" t="str">
        <f t="shared" si="19"/>
        <v/>
      </c>
      <c r="P211" s="73">
        <f t="shared" si="20"/>
        <v>0</v>
      </c>
      <c r="Q211" s="73" t="str">
        <f t="shared" si="21"/>
        <v/>
      </c>
      <c r="R211" s="73" t="str">
        <f t="shared" si="22"/>
        <v/>
      </c>
      <c r="S211" s="73" t="str">
        <f t="shared" si="23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8"/>
        <v/>
      </c>
      <c r="N212" s="15"/>
      <c r="O212" s="73" t="str">
        <f t="shared" si="19"/>
        <v/>
      </c>
      <c r="P212" s="73">
        <f t="shared" si="20"/>
        <v>0</v>
      </c>
      <c r="Q212" s="73" t="str">
        <f t="shared" si="21"/>
        <v/>
      </c>
      <c r="R212" s="73" t="str">
        <f t="shared" si="22"/>
        <v/>
      </c>
      <c r="S212" s="73" t="str">
        <f t="shared" si="23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8"/>
        <v/>
      </c>
      <c r="N213" s="15"/>
      <c r="O213" s="73" t="str">
        <f t="shared" si="19"/>
        <v/>
      </c>
      <c r="P213" s="73">
        <f t="shared" si="20"/>
        <v>0</v>
      </c>
      <c r="Q213" s="73" t="str">
        <f t="shared" si="21"/>
        <v/>
      </c>
      <c r="R213" s="73" t="str">
        <f t="shared" si="22"/>
        <v/>
      </c>
      <c r="S213" s="73" t="str">
        <f t="shared" si="23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8"/>
        <v/>
      </c>
      <c r="N214" s="15"/>
      <c r="O214" s="73" t="str">
        <f t="shared" si="19"/>
        <v/>
      </c>
      <c r="P214" s="73">
        <f t="shared" si="20"/>
        <v>0</v>
      </c>
      <c r="Q214" s="73" t="str">
        <f t="shared" si="21"/>
        <v/>
      </c>
      <c r="R214" s="73" t="str">
        <f t="shared" si="22"/>
        <v/>
      </c>
      <c r="S214" s="73" t="str">
        <f t="shared" si="23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8"/>
        <v/>
      </c>
      <c r="N215" s="15"/>
      <c r="O215" s="73" t="str">
        <f t="shared" si="19"/>
        <v/>
      </c>
      <c r="P215" s="73">
        <f t="shared" si="20"/>
        <v>0</v>
      </c>
      <c r="Q215" s="73" t="str">
        <f t="shared" si="21"/>
        <v/>
      </c>
      <c r="R215" s="73" t="str">
        <f t="shared" si="22"/>
        <v/>
      </c>
      <c r="S215" s="73" t="str">
        <f t="shared" si="23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8"/>
        <v/>
      </c>
      <c r="N216" s="15"/>
      <c r="O216" s="73" t="str">
        <f t="shared" si="19"/>
        <v/>
      </c>
      <c r="P216" s="73">
        <f t="shared" si="20"/>
        <v>0</v>
      </c>
      <c r="Q216" s="73" t="str">
        <f t="shared" si="21"/>
        <v/>
      </c>
      <c r="R216" s="73" t="str">
        <f t="shared" si="22"/>
        <v/>
      </c>
      <c r="S216" s="73" t="str">
        <f t="shared" si="23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8"/>
        <v/>
      </c>
      <c r="N217" s="15"/>
      <c r="O217" s="73" t="str">
        <f t="shared" si="19"/>
        <v/>
      </c>
      <c r="P217" s="73">
        <f t="shared" si="20"/>
        <v>0</v>
      </c>
      <c r="Q217" s="73" t="str">
        <f t="shared" si="21"/>
        <v/>
      </c>
      <c r="R217" s="73" t="str">
        <f t="shared" si="22"/>
        <v/>
      </c>
      <c r="S217" s="73" t="str">
        <f t="shared" si="23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8"/>
        <v/>
      </c>
      <c r="N218" s="15"/>
      <c r="O218" s="73" t="str">
        <f t="shared" si="19"/>
        <v/>
      </c>
      <c r="P218" s="73">
        <f t="shared" si="20"/>
        <v>0</v>
      </c>
      <c r="Q218" s="73" t="str">
        <f t="shared" si="21"/>
        <v/>
      </c>
      <c r="R218" s="73" t="str">
        <f t="shared" si="22"/>
        <v/>
      </c>
      <c r="S218" s="73" t="str">
        <f t="shared" si="23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8"/>
        <v/>
      </c>
      <c r="N219" s="15"/>
      <c r="O219" s="73" t="str">
        <f t="shared" si="19"/>
        <v/>
      </c>
      <c r="P219" s="73">
        <f t="shared" si="20"/>
        <v>0</v>
      </c>
      <c r="Q219" s="73" t="str">
        <f t="shared" si="21"/>
        <v/>
      </c>
      <c r="R219" s="73" t="str">
        <f t="shared" si="22"/>
        <v/>
      </c>
      <c r="S219" s="73" t="str">
        <f t="shared" si="23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8"/>
        <v/>
      </c>
      <c r="N220" s="15"/>
      <c r="O220" s="73" t="str">
        <f t="shared" si="19"/>
        <v/>
      </c>
      <c r="P220" s="73">
        <f t="shared" si="20"/>
        <v>0</v>
      </c>
      <c r="Q220" s="73" t="str">
        <f t="shared" si="21"/>
        <v/>
      </c>
      <c r="R220" s="73" t="str">
        <f t="shared" si="22"/>
        <v/>
      </c>
      <c r="S220" s="73" t="str">
        <f t="shared" si="23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8"/>
        <v/>
      </c>
      <c r="N221" s="15"/>
      <c r="O221" s="73" t="str">
        <f t="shared" si="19"/>
        <v/>
      </c>
      <c r="P221" s="73">
        <f t="shared" si="20"/>
        <v>0</v>
      </c>
      <c r="Q221" s="73" t="str">
        <f t="shared" si="21"/>
        <v/>
      </c>
      <c r="R221" s="73" t="str">
        <f t="shared" si="22"/>
        <v/>
      </c>
      <c r="S221" s="73" t="str">
        <f t="shared" si="23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8"/>
        <v/>
      </c>
      <c r="N222" s="15"/>
      <c r="O222" s="73" t="str">
        <f t="shared" si="19"/>
        <v/>
      </c>
      <c r="P222" s="73">
        <f t="shared" si="20"/>
        <v>0</v>
      </c>
      <c r="Q222" s="73" t="str">
        <f t="shared" si="21"/>
        <v/>
      </c>
      <c r="R222" s="73" t="str">
        <f t="shared" si="22"/>
        <v/>
      </c>
      <c r="S222" s="73" t="str">
        <f t="shared" si="23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8"/>
        <v/>
      </c>
      <c r="N223" s="15"/>
      <c r="O223" s="73" t="str">
        <f t="shared" si="19"/>
        <v/>
      </c>
      <c r="P223" s="73">
        <f t="shared" si="20"/>
        <v>0</v>
      </c>
      <c r="Q223" s="73" t="str">
        <f t="shared" si="21"/>
        <v/>
      </c>
      <c r="R223" s="73" t="str">
        <f t="shared" si="22"/>
        <v/>
      </c>
      <c r="S223" s="73" t="str">
        <f t="shared" si="23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8"/>
        <v/>
      </c>
      <c r="N224" s="15"/>
      <c r="O224" s="73" t="str">
        <f t="shared" si="19"/>
        <v/>
      </c>
      <c r="P224" s="73">
        <f t="shared" si="20"/>
        <v>0</v>
      </c>
      <c r="Q224" s="73" t="str">
        <f t="shared" si="21"/>
        <v/>
      </c>
      <c r="R224" s="73" t="str">
        <f t="shared" si="22"/>
        <v/>
      </c>
      <c r="S224" s="73" t="str">
        <f t="shared" si="23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8"/>
        <v/>
      </c>
      <c r="N225" s="15"/>
      <c r="O225" s="73" t="str">
        <f t="shared" si="19"/>
        <v/>
      </c>
      <c r="P225" s="73">
        <f t="shared" si="20"/>
        <v>0</v>
      </c>
      <c r="Q225" s="73" t="str">
        <f t="shared" si="21"/>
        <v/>
      </c>
      <c r="R225" s="73" t="str">
        <f t="shared" si="22"/>
        <v/>
      </c>
      <c r="S225" s="73" t="str">
        <f t="shared" si="23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8"/>
        <v/>
      </c>
      <c r="N226" s="15"/>
      <c r="O226" s="73" t="str">
        <f t="shared" si="19"/>
        <v/>
      </c>
      <c r="P226" s="73">
        <f t="shared" si="20"/>
        <v>0</v>
      </c>
      <c r="Q226" s="73" t="str">
        <f t="shared" si="21"/>
        <v/>
      </c>
      <c r="R226" s="73" t="str">
        <f t="shared" si="22"/>
        <v/>
      </c>
      <c r="S226" s="73" t="str">
        <f t="shared" si="23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8"/>
        <v/>
      </c>
      <c r="N227" s="15"/>
      <c r="O227" s="73" t="str">
        <f t="shared" si="19"/>
        <v/>
      </c>
      <c r="P227" s="73">
        <f t="shared" si="20"/>
        <v>0</v>
      </c>
      <c r="Q227" s="73" t="str">
        <f t="shared" si="21"/>
        <v/>
      </c>
      <c r="R227" s="73" t="str">
        <f t="shared" si="22"/>
        <v/>
      </c>
      <c r="S227" s="73" t="str">
        <f t="shared" si="23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8"/>
        <v/>
      </c>
      <c r="N228" s="15"/>
      <c r="O228" s="73" t="str">
        <f t="shared" si="19"/>
        <v/>
      </c>
      <c r="P228" s="73">
        <f t="shared" si="20"/>
        <v>0</v>
      </c>
      <c r="Q228" s="73" t="str">
        <f t="shared" si="21"/>
        <v/>
      </c>
      <c r="R228" s="73" t="str">
        <f t="shared" si="22"/>
        <v/>
      </c>
      <c r="S228" s="73" t="str">
        <f t="shared" si="23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8"/>
        <v/>
      </c>
      <c r="N229" s="15"/>
      <c r="O229" s="73" t="str">
        <f t="shared" si="19"/>
        <v/>
      </c>
      <c r="P229" s="73">
        <f t="shared" si="20"/>
        <v>0</v>
      </c>
      <c r="Q229" s="73" t="str">
        <f t="shared" si="21"/>
        <v/>
      </c>
      <c r="R229" s="73" t="str">
        <f t="shared" si="22"/>
        <v/>
      </c>
      <c r="S229" s="73" t="str">
        <f t="shared" si="23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8"/>
        <v/>
      </c>
      <c r="N230" s="15"/>
      <c r="O230" s="73" t="str">
        <f t="shared" si="19"/>
        <v/>
      </c>
      <c r="P230" s="73">
        <f t="shared" si="20"/>
        <v>0</v>
      </c>
      <c r="Q230" s="73" t="str">
        <f t="shared" si="21"/>
        <v/>
      </c>
      <c r="R230" s="73" t="str">
        <f t="shared" si="22"/>
        <v/>
      </c>
      <c r="S230" s="73" t="str">
        <f t="shared" si="23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8"/>
        <v/>
      </c>
      <c r="N231" s="15"/>
      <c r="O231" s="73" t="str">
        <f t="shared" si="19"/>
        <v/>
      </c>
      <c r="P231" s="73">
        <f t="shared" si="20"/>
        <v>0</v>
      </c>
      <c r="Q231" s="73" t="str">
        <f t="shared" si="21"/>
        <v/>
      </c>
      <c r="R231" s="73" t="str">
        <f t="shared" si="22"/>
        <v/>
      </c>
      <c r="S231" s="73" t="str">
        <f t="shared" si="23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8"/>
        <v/>
      </c>
      <c r="N232" s="15"/>
      <c r="O232" s="73" t="str">
        <f t="shared" si="19"/>
        <v/>
      </c>
      <c r="P232" s="73">
        <f t="shared" si="20"/>
        <v>0</v>
      </c>
      <c r="Q232" s="73" t="str">
        <f t="shared" si="21"/>
        <v/>
      </c>
      <c r="R232" s="73" t="str">
        <f t="shared" si="22"/>
        <v/>
      </c>
      <c r="S232" s="73" t="str">
        <f t="shared" si="23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8"/>
        <v/>
      </c>
      <c r="N233" s="15"/>
      <c r="O233" s="73" t="str">
        <f t="shared" si="19"/>
        <v/>
      </c>
      <c r="P233" s="73">
        <f t="shared" si="20"/>
        <v>0</v>
      </c>
      <c r="Q233" s="73" t="str">
        <f t="shared" si="21"/>
        <v/>
      </c>
      <c r="R233" s="73" t="str">
        <f t="shared" si="22"/>
        <v/>
      </c>
      <c r="S233" s="73" t="str">
        <f t="shared" si="23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8"/>
        <v/>
      </c>
      <c r="N234" s="15"/>
      <c r="O234" s="73" t="str">
        <f t="shared" si="19"/>
        <v/>
      </c>
      <c r="P234" s="73">
        <f t="shared" si="20"/>
        <v>0</v>
      </c>
      <c r="Q234" s="73" t="str">
        <f t="shared" si="21"/>
        <v/>
      </c>
      <c r="R234" s="73" t="str">
        <f t="shared" si="22"/>
        <v/>
      </c>
      <c r="S234" s="73" t="str">
        <f t="shared" si="23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8"/>
        <v/>
      </c>
      <c r="N235" s="15"/>
      <c r="O235" s="73" t="str">
        <f t="shared" si="19"/>
        <v/>
      </c>
      <c r="P235" s="73">
        <f t="shared" si="20"/>
        <v>0</v>
      </c>
      <c r="Q235" s="73" t="str">
        <f t="shared" si="21"/>
        <v/>
      </c>
      <c r="R235" s="73" t="str">
        <f t="shared" si="22"/>
        <v/>
      </c>
      <c r="S235" s="73" t="str">
        <f t="shared" si="23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8"/>
        <v/>
      </c>
      <c r="N236" s="15"/>
      <c r="O236" s="73" t="str">
        <f t="shared" si="19"/>
        <v/>
      </c>
      <c r="P236" s="73">
        <f t="shared" si="20"/>
        <v>0</v>
      </c>
      <c r="Q236" s="73" t="str">
        <f t="shared" si="21"/>
        <v/>
      </c>
      <c r="R236" s="73" t="str">
        <f t="shared" si="22"/>
        <v/>
      </c>
      <c r="S236" s="73" t="str">
        <f t="shared" si="23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8"/>
        <v/>
      </c>
      <c r="N237" s="15"/>
      <c r="O237" s="73" t="str">
        <f t="shared" si="19"/>
        <v/>
      </c>
      <c r="P237" s="73">
        <f t="shared" si="20"/>
        <v>0</v>
      </c>
      <c r="Q237" s="73" t="str">
        <f t="shared" si="21"/>
        <v/>
      </c>
      <c r="R237" s="73" t="str">
        <f t="shared" si="22"/>
        <v/>
      </c>
      <c r="S237" s="73" t="str">
        <f t="shared" si="23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8"/>
        <v/>
      </c>
      <c r="N238" s="15"/>
      <c r="O238" s="73" t="str">
        <f t="shared" si="19"/>
        <v/>
      </c>
      <c r="P238" s="73">
        <f t="shared" si="20"/>
        <v>0</v>
      </c>
      <c r="Q238" s="73" t="str">
        <f t="shared" si="21"/>
        <v/>
      </c>
      <c r="R238" s="73" t="str">
        <f t="shared" si="22"/>
        <v/>
      </c>
      <c r="S238" s="73" t="str">
        <f t="shared" si="23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8"/>
        <v/>
      </c>
      <c r="N239" s="15"/>
      <c r="O239" s="73" t="str">
        <f t="shared" si="19"/>
        <v/>
      </c>
      <c r="P239" s="73">
        <f t="shared" si="20"/>
        <v>0</v>
      </c>
      <c r="Q239" s="73" t="str">
        <f t="shared" si="21"/>
        <v/>
      </c>
      <c r="R239" s="73" t="str">
        <f t="shared" si="22"/>
        <v/>
      </c>
      <c r="S239" s="73" t="str">
        <f t="shared" si="23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8"/>
        <v/>
      </c>
      <c r="N240" s="15"/>
      <c r="O240" s="73" t="str">
        <f t="shared" si="19"/>
        <v/>
      </c>
      <c r="P240" s="73">
        <f t="shared" si="20"/>
        <v>0</v>
      </c>
      <c r="Q240" s="73" t="str">
        <f t="shared" si="21"/>
        <v/>
      </c>
      <c r="R240" s="73" t="str">
        <f t="shared" si="22"/>
        <v/>
      </c>
      <c r="S240" s="73" t="str">
        <f t="shared" si="23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8"/>
        <v/>
      </c>
      <c r="N241" s="15"/>
      <c r="O241" s="73" t="str">
        <f t="shared" si="19"/>
        <v/>
      </c>
      <c r="P241" s="73">
        <f t="shared" si="20"/>
        <v>0</v>
      </c>
      <c r="Q241" s="73" t="str">
        <f t="shared" si="21"/>
        <v/>
      </c>
      <c r="R241" s="73" t="str">
        <f t="shared" si="22"/>
        <v/>
      </c>
      <c r="S241" s="73" t="str">
        <f t="shared" si="23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8"/>
        <v/>
      </c>
      <c r="N242" s="15"/>
      <c r="O242" s="73" t="str">
        <f t="shared" si="19"/>
        <v/>
      </c>
      <c r="P242" s="73">
        <f t="shared" si="20"/>
        <v>0</v>
      </c>
      <c r="Q242" s="73" t="str">
        <f t="shared" si="21"/>
        <v/>
      </c>
      <c r="R242" s="73" t="str">
        <f t="shared" si="22"/>
        <v/>
      </c>
      <c r="S242" s="73" t="str">
        <f t="shared" si="23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8"/>
        <v/>
      </c>
      <c r="N243" s="15"/>
      <c r="O243" s="73" t="str">
        <f t="shared" si="19"/>
        <v/>
      </c>
      <c r="P243" s="73">
        <f t="shared" si="20"/>
        <v>0</v>
      </c>
      <c r="Q243" s="73" t="str">
        <f t="shared" si="21"/>
        <v/>
      </c>
      <c r="R243" s="73" t="str">
        <f t="shared" si="22"/>
        <v/>
      </c>
      <c r="S243" s="73" t="str">
        <f t="shared" si="23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8"/>
        <v/>
      </c>
      <c r="N244" s="15"/>
      <c r="O244" s="73" t="str">
        <f t="shared" si="19"/>
        <v/>
      </c>
      <c r="P244" s="73">
        <f t="shared" si="20"/>
        <v>0</v>
      </c>
      <c r="Q244" s="73" t="str">
        <f t="shared" si="21"/>
        <v/>
      </c>
      <c r="R244" s="73" t="str">
        <f t="shared" si="22"/>
        <v/>
      </c>
      <c r="S244" s="73" t="str">
        <f t="shared" si="23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8"/>
        <v/>
      </c>
      <c r="N245" s="15"/>
      <c r="O245" s="73" t="str">
        <f t="shared" si="19"/>
        <v/>
      </c>
      <c r="P245" s="73">
        <f t="shared" si="20"/>
        <v>0</v>
      </c>
      <c r="Q245" s="73" t="str">
        <f t="shared" si="21"/>
        <v/>
      </c>
      <c r="R245" s="73" t="str">
        <f t="shared" si="22"/>
        <v/>
      </c>
      <c r="S245" s="73" t="str">
        <f t="shared" si="23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8"/>
        <v/>
      </c>
      <c r="N246" s="15"/>
      <c r="O246" s="73" t="str">
        <f t="shared" si="19"/>
        <v/>
      </c>
      <c r="P246" s="73">
        <f t="shared" si="20"/>
        <v>0</v>
      </c>
      <c r="Q246" s="73" t="str">
        <f t="shared" si="21"/>
        <v/>
      </c>
      <c r="R246" s="73" t="str">
        <f t="shared" si="22"/>
        <v/>
      </c>
      <c r="S246" s="73" t="str">
        <f t="shared" si="23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8"/>
        <v/>
      </c>
      <c r="N247" s="15"/>
      <c r="O247" s="73" t="str">
        <f t="shared" si="19"/>
        <v/>
      </c>
      <c r="P247" s="73">
        <f t="shared" si="20"/>
        <v>0</v>
      </c>
      <c r="Q247" s="73" t="str">
        <f t="shared" si="21"/>
        <v/>
      </c>
      <c r="R247" s="73" t="str">
        <f t="shared" si="22"/>
        <v/>
      </c>
      <c r="S247" s="73" t="str">
        <f t="shared" si="23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8"/>
        <v/>
      </c>
      <c r="N248" s="15"/>
      <c r="O248" s="73" t="str">
        <f t="shared" si="19"/>
        <v/>
      </c>
      <c r="P248" s="73">
        <f t="shared" si="20"/>
        <v>0</v>
      </c>
      <c r="Q248" s="73" t="str">
        <f t="shared" si="21"/>
        <v/>
      </c>
      <c r="R248" s="73" t="str">
        <f t="shared" si="22"/>
        <v/>
      </c>
      <c r="S248" s="73" t="str">
        <f t="shared" si="23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8"/>
        <v/>
      </c>
      <c r="N249" s="15"/>
      <c r="O249" s="73" t="str">
        <f t="shared" si="19"/>
        <v/>
      </c>
      <c r="P249" s="73">
        <f t="shared" si="20"/>
        <v>0</v>
      </c>
      <c r="Q249" s="73" t="str">
        <f t="shared" si="21"/>
        <v/>
      </c>
      <c r="R249" s="73" t="str">
        <f t="shared" si="22"/>
        <v/>
      </c>
      <c r="S249" s="73" t="str">
        <f t="shared" si="23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8"/>
        <v/>
      </c>
      <c r="N250" s="15"/>
      <c r="O250" s="73" t="str">
        <f t="shared" si="19"/>
        <v/>
      </c>
      <c r="P250" s="73">
        <f t="shared" si="20"/>
        <v>0</v>
      </c>
      <c r="Q250" s="73" t="str">
        <f t="shared" si="21"/>
        <v/>
      </c>
      <c r="R250" s="73" t="str">
        <f t="shared" si="22"/>
        <v/>
      </c>
      <c r="S250" s="73" t="str">
        <f t="shared" si="23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8"/>
        <v/>
      </c>
      <c r="N251" s="15"/>
      <c r="O251" s="73" t="str">
        <f t="shared" si="19"/>
        <v/>
      </c>
      <c r="P251" s="73">
        <f t="shared" si="20"/>
        <v>0</v>
      </c>
      <c r="Q251" s="73" t="str">
        <f t="shared" si="21"/>
        <v/>
      </c>
      <c r="R251" s="73" t="str">
        <f t="shared" si="22"/>
        <v/>
      </c>
      <c r="S251" s="73" t="str">
        <f t="shared" si="23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8"/>
        <v/>
      </c>
      <c r="N252" s="15"/>
      <c r="O252" s="73" t="str">
        <f t="shared" si="19"/>
        <v/>
      </c>
      <c r="P252" s="73">
        <f t="shared" si="20"/>
        <v>0</v>
      </c>
      <c r="Q252" s="73" t="str">
        <f t="shared" si="21"/>
        <v/>
      </c>
      <c r="R252" s="73" t="str">
        <f t="shared" si="22"/>
        <v/>
      </c>
      <c r="S252" s="73" t="str">
        <f t="shared" si="23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8"/>
        <v/>
      </c>
      <c r="N253" s="15"/>
      <c r="O253" s="73" t="str">
        <f t="shared" si="19"/>
        <v/>
      </c>
      <c r="P253" s="73">
        <f t="shared" si="20"/>
        <v>0</v>
      </c>
      <c r="Q253" s="73" t="str">
        <f t="shared" si="21"/>
        <v/>
      </c>
      <c r="R253" s="73" t="str">
        <f t="shared" si="22"/>
        <v/>
      </c>
      <c r="S253" s="73" t="str">
        <f t="shared" si="23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8"/>
        <v/>
      </c>
      <c r="N254" s="15"/>
      <c r="O254" s="73" t="str">
        <f t="shared" si="19"/>
        <v/>
      </c>
      <c r="P254" s="73">
        <f t="shared" si="20"/>
        <v>0</v>
      </c>
      <c r="Q254" s="73" t="str">
        <f t="shared" si="21"/>
        <v/>
      </c>
      <c r="R254" s="73" t="str">
        <f t="shared" si="22"/>
        <v/>
      </c>
      <c r="S254" s="73" t="str">
        <f t="shared" si="23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8"/>
        <v/>
      </c>
      <c r="N255" s="15"/>
      <c r="O255" s="73" t="str">
        <f t="shared" si="19"/>
        <v/>
      </c>
      <c r="P255" s="73">
        <f t="shared" si="20"/>
        <v>0</v>
      </c>
      <c r="Q255" s="73" t="str">
        <f t="shared" si="21"/>
        <v/>
      </c>
      <c r="R255" s="73" t="str">
        <f t="shared" si="22"/>
        <v/>
      </c>
      <c r="S255" s="73" t="str">
        <f t="shared" si="23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8"/>
        <v/>
      </c>
      <c r="N256" s="15"/>
      <c r="O256" s="73" t="str">
        <f t="shared" si="19"/>
        <v/>
      </c>
      <c r="P256" s="73">
        <f t="shared" si="20"/>
        <v>0</v>
      </c>
      <c r="Q256" s="73" t="str">
        <f t="shared" si="21"/>
        <v/>
      </c>
      <c r="R256" s="73" t="str">
        <f t="shared" si="22"/>
        <v/>
      </c>
      <c r="S256" s="73" t="str">
        <f t="shared" si="23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8"/>
        <v/>
      </c>
      <c r="N257" s="15"/>
      <c r="O257" s="73" t="str">
        <f t="shared" si="19"/>
        <v/>
      </c>
      <c r="P257" s="73">
        <f t="shared" si="20"/>
        <v>0</v>
      </c>
      <c r="Q257" s="73" t="str">
        <f t="shared" si="21"/>
        <v/>
      </c>
      <c r="R257" s="73" t="str">
        <f t="shared" si="22"/>
        <v/>
      </c>
      <c r="S257" s="73" t="str">
        <f t="shared" si="23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8"/>
        <v/>
      </c>
      <c r="N258" s="15"/>
      <c r="O258" s="73" t="str">
        <f t="shared" si="19"/>
        <v/>
      </c>
      <c r="P258" s="73">
        <f t="shared" si="20"/>
        <v>0</v>
      </c>
      <c r="Q258" s="73" t="str">
        <f t="shared" si="21"/>
        <v/>
      </c>
      <c r="R258" s="73" t="str">
        <f t="shared" si="22"/>
        <v/>
      </c>
      <c r="S258" s="73" t="str">
        <f t="shared" si="23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8"/>
        <v/>
      </c>
      <c r="N259" s="15"/>
      <c r="O259" s="73" t="str">
        <f t="shared" si="19"/>
        <v/>
      </c>
      <c r="P259" s="73">
        <f t="shared" si="20"/>
        <v>0</v>
      </c>
      <c r="Q259" s="73" t="str">
        <f t="shared" si="21"/>
        <v/>
      </c>
      <c r="R259" s="73" t="str">
        <f t="shared" si="22"/>
        <v/>
      </c>
      <c r="S259" s="73" t="str">
        <f t="shared" si="23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8"/>
        <v/>
      </c>
      <c r="N260" s="15"/>
      <c r="O260" s="73" t="str">
        <f t="shared" si="19"/>
        <v/>
      </c>
      <c r="P260" s="73">
        <f t="shared" si="20"/>
        <v>0</v>
      </c>
      <c r="Q260" s="73" t="str">
        <f t="shared" si="21"/>
        <v/>
      </c>
      <c r="R260" s="73" t="str">
        <f t="shared" si="22"/>
        <v/>
      </c>
      <c r="S260" s="73" t="str">
        <f t="shared" si="23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8"/>
        <v/>
      </c>
      <c r="N261" s="15"/>
      <c r="O261" s="73" t="str">
        <f t="shared" si="19"/>
        <v/>
      </c>
      <c r="P261" s="73">
        <f t="shared" si="20"/>
        <v>0</v>
      </c>
      <c r="Q261" s="73" t="str">
        <f t="shared" si="21"/>
        <v/>
      </c>
      <c r="R261" s="73" t="str">
        <f t="shared" si="22"/>
        <v/>
      </c>
      <c r="S261" s="73" t="str">
        <f t="shared" si="23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8"/>
        <v/>
      </c>
      <c r="N262" s="15"/>
      <c r="O262" s="73" t="str">
        <f t="shared" si="19"/>
        <v/>
      </c>
      <c r="P262" s="73">
        <f t="shared" si="20"/>
        <v>0</v>
      </c>
      <c r="Q262" s="73" t="str">
        <f t="shared" si="21"/>
        <v/>
      </c>
      <c r="R262" s="73" t="str">
        <f t="shared" si="22"/>
        <v/>
      </c>
      <c r="S262" s="73" t="str">
        <f t="shared" si="23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8"/>
        <v/>
      </c>
      <c r="N263" s="15"/>
      <c r="O263" s="73" t="str">
        <f t="shared" si="19"/>
        <v/>
      </c>
      <c r="P263" s="73">
        <f t="shared" si="20"/>
        <v>0</v>
      </c>
      <c r="Q263" s="73" t="str">
        <f t="shared" si="21"/>
        <v/>
      </c>
      <c r="R263" s="73" t="str">
        <f t="shared" si="22"/>
        <v/>
      </c>
      <c r="S263" s="73" t="str">
        <f t="shared" si="23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8"/>
        <v/>
      </c>
      <c r="N264" s="15"/>
      <c r="O264" s="73" t="str">
        <f t="shared" si="19"/>
        <v/>
      </c>
      <c r="P264" s="73">
        <f t="shared" si="20"/>
        <v>0</v>
      </c>
      <c r="Q264" s="73" t="str">
        <f t="shared" si="21"/>
        <v/>
      </c>
      <c r="R264" s="73" t="str">
        <f t="shared" si="22"/>
        <v/>
      </c>
      <c r="S264" s="73" t="str">
        <f t="shared" si="23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8"/>
        <v/>
      </c>
      <c r="N265" s="15"/>
      <c r="O265" s="73" t="str">
        <f t="shared" si="19"/>
        <v/>
      </c>
      <c r="P265" s="73">
        <f t="shared" si="20"/>
        <v>0</v>
      </c>
      <c r="Q265" s="73" t="str">
        <f t="shared" si="21"/>
        <v/>
      </c>
      <c r="R265" s="73" t="str">
        <f t="shared" si="22"/>
        <v/>
      </c>
      <c r="S265" s="73" t="str">
        <f t="shared" si="23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8"/>
        <v/>
      </c>
      <c r="N266" s="15"/>
      <c r="O266" s="73" t="str">
        <f t="shared" si="19"/>
        <v/>
      </c>
      <c r="P266" s="73">
        <f t="shared" si="20"/>
        <v>0</v>
      </c>
      <c r="Q266" s="73" t="str">
        <f t="shared" si="21"/>
        <v/>
      </c>
      <c r="R266" s="73" t="str">
        <f t="shared" si="22"/>
        <v/>
      </c>
      <c r="S266" s="73" t="str">
        <f t="shared" si="23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8"/>
        <v/>
      </c>
      <c r="N267" s="15"/>
      <c r="O267" s="73" t="str">
        <f t="shared" si="19"/>
        <v/>
      </c>
      <c r="P267" s="73">
        <f t="shared" si="20"/>
        <v>0</v>
      </c>
      <c r="Q267" s="73" t="str">
        <f t="shared" si="21"/>
        <v/>
      </c>
      <c r="R267" s="73" t="str">
        <f t="shared" si="22"/>
        <v/>
      </c>
      <c r="S267" s="73" t="str">
        <f t="shared" si="23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8"/>
        <v/>
      </c>
      <c r="N268" s="15"/>
      <c r="O268" s="73" t="str">
        <f t="shared" si="19"/>
        <v/>
      </c>
      <c r="P268" s="73">
        <f t="shared" si="20"/>
        <v>0</v>
      </c>
      <c r="Q268" s="73" t="str">
        <f t="shared" si="21"/>
        <v/>
      </c>
      <c r="R268" s="73" t="str">
        <f t="shared" si="22"/>
        <v/>
      </c>
      <c r="S268" s="73" t="str">
        <f t="shared" si="23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8"/>
        <v/>
      </c>
      <c r="N269" s="15"/>
      <c r="O269" s="73" t="str">
        <f t="shared" si="19"/>
        <v/>
      </c>
      <c r="P269" s="73">
        <f t="shared" si="20"/>
        <v>0</v>
      </c>
      <c r="Q269" s="73" t="str">
        <f t="shared" si="21"/>
        <v/>
      </c>
      <c r="R269" s="73" t="str">
        <f t="shared" si="22"/>
        <v/>
      </c>
      <c r="S269" s="73" t="str">
        <f t="shared" si="23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8"/>
        <v/>
      </c>
      <c r="N270" s="15"/>
      <c r="O270" s="73" t="str">
        <f t="shared" si="19"/>
        <v/>
      </c>
      <c r="P270" s="73">
        <f t="shared" si="20"/>
        <v>0</v>
      </c>
      <c r="Q270" s="73" t="str">
        <f t="shared" si="21"/>
        <v/>
      </c>
      <c r="R270" s="73" t="str">
        <f t="shared" si="22"/>
        <v/>
      </c>
      <c r="S270" s="73" t="str">
        <f t="shared" si="23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4">IF(G271&amp;I271&amp;J271&amp;K271&amp;L271="","",G271+I271+J271-K271-L271)</f>
        <v/>
      </c>
      <c r="N271" s="15"/>
      <c r="O271" s="73" t="str">
        <f t="shared" ref="O271:O334" si="25">IF($H271="E",G271,"")</f>
        <v/>
      </c>
      <c r="P271" s="73">
        <f t="shared" si="20"/>
        <v>0</v>
      </c>
      <c r="Q271" s="73" t="str">
        <f t="shared" si="21"/>
        <v/>
      </c>
      <c r="R271" s="73" t="str">
        <f t="shared" si="22"/>
        <v/>
      </c>
      <c r="S271" s="73" t="str">
        <f t="shared" si="23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4"/>
        <v/>
      </c>
      <c r="N272" s="15"/>
      <c r="O272" s="73" t="str">
        <f t="shared" si="25"/>
        <v/>
      </c>
      <c r="P272" s="73">
        <f t="shared" ref="P272:P335" si="26">IF($H272=0%,G272,"")</f>
        <v>0</v>
      </c>
      <c r="Q272" s="73" t="str">
        <f t="shared" ref="Q272:Q335" si="27">IF(OR($H272=2%,$H272=6%,$H272=8%),$I272/$H272,"")</f>
        <v/>
      </c>
      <c r="R272" s="73" t="str">
        <f t="shared" ref="R272:R335" si="28">IF(OR($H272=15%,$H272=16%),$I272/$H272,"")</f>
        <v/>
      </c>
      <c r="S272" s="73" t="str">
        <f t="shared" ref="S272:S335" si="29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4"/>
        <v/>
      </c>
      <c r="N273" s="15"/>
      <c r="O273" s="73" t="str">
        <f t="shared" si="25"/>
        <v/>
      </c>
      <c r="P273" s="73">
        <f t="shared" si="26"/>
        <v>0</v>
      </c>
      <c r="Q273" s="73" t="str">
        <f t="shared" si="27"/>
        <v/>
      </c>
      <c r="R273" s="73" t="str">
        <f t="shared" si="28"/>
        <v/>
      </c>
      <c r="S273" s="73" t="str">
        <f t="shared" si="29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4"/>
        <v/>
      </c>
      <c r="N274" s="15"/>
      <c r="O274" s="73" t="str">
        <f t="shared" si="25"/>
        <v/>
      </c>
      <c r="P274" s="73">
        <f t="shared" si="26"/>
        <v>0</v>
      </c>
      <c r="Q274" s="73" t="str">
        <f t="shared" si="27"/>
        <v/>
      </c>
      <c r="R274" s="73" t="str">
        <f t="shared" si="28"/>
        <v/>
      </c>
      <c r="S274" s="73" t="str">
        <f t="shared" si="29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4"/>
        <v/>
      </c>
      <c r="N275" s="15"/>
      <c r="O275" s="73" t="str">
        <f t="shared" si="25"/>
        <v/>
      </c>
      <c r="P275" s="73">
        <f t="shared" si="26"/>
        <v>0</v>
      </c>
      <c r="Q275" s="73" t="str">
        <f t="shared" si="27"/>
        <v/>
      </c>
      <c r="R275" s="73" t="str">
        <f t="shared" si="28"/>
        <v/>
      </c>
      <c r="S275" s="73" t="str">
        <f t="shared" si="29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4"/>
        <v/>
      </c>
      <c r="N276" s="15"/>
      <c r="O276" s="73" t="str">
        <f t="shared" si="25"/>
        <v/>
      </c>
      <c r="P276" s="73">
        <f t="shared" si="26"/>
        <v>0</v>
      </c>
      <c r="Q276" s="73" t="str">
        <f t="shared" si="27"/>
        <v/>
      </c>
      <c r="R276" s="73" t="str">
        <f t="shared" si="28"/>
        <v/>
      </c>
      <c r="S276" s="73" t="str">
        <f t="shared" si="29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4"/>
        <v/>
      </c>
      <c r="N277" s="15"/>
      <c r="O277" s="73" t="str">
        <f t="shared" si="25"/>
        <v/>
      </c>
      <c r="P277" s="73">
        <f t="shared" si="26"/>
        <v>0</v>
      </c>
      <c r="Q277" s="73" t="str">
        <f t="shared" si="27"/>
        <v/>
      </c>
      <c r="R277" s="73" t="str">
        <f t="shared" si="28"/>
        <v/>
      </c>
      <c r="S277" s="73" t="str">
        <f t="shared" si="29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4"/>
        <v/>
      </c>
      <c r="N278" s="15"/>
      <c r="O278" s="73" t="str">
        <f t="shared" si="25"/>
        <v/>
      </c>
      <c r="P278" s="73">
        <f t="shared" si="26"/>
        <v>0</v>
      </c>
      <c r="Q278" s="73" t="str">
        <f t="shared" si="27"/>
        <v/>
      </c>
      <c r="R278" s="73" t="str">
        <f t="shared" si="28"/>
        <v/>
      </c>
      <c r="S278" s="73" t="str">
        <f t="shared" si="29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4"/>
        <v/>
      </c>
      <c r="N279" s="15"/>
      <c r="O279" s="73" t="str">
        <f t="shared" si="25"/>
        <v/>
      </c>
      <c r="P279" s="73">
        <f t="shared" si="26"/>
        <v>0</v>
      </c>
      <c r="Q279" s="73" t="str">
        <f t="shared" si="27"/>
        <v/>
      </c>
      <c r="R279" s="73" t="str">
        <f t="shared" si="28"/>
        <v/>
      </c>
      <c r="S279" s="73" t="str">
        <f t="shared" si="29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4"/>
        <v/>
      </c>
      <c r="N280" s="15"/>
      <c r="O280" s="73" t="str">
        <f t="shared" si="25"/>
        <v/>
      </c>
      <c r="P280" s="73">
        <f t="shared" si="26"/>
        <v>0</v>
      </c>
      <c r="Q280" s="73" t="str">
        <f t="shared" si="27"/>
        <v/>
      </c>
      <c r="R280" s="73" t="str">
        <f t="shared" si="28"/>
        <v/>
      </c>
      <c r="S280" s="73" t="str">
        <f t="shared" si="29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4"/>
        <v/>
      </c>
      <c r="N281" s="15"/>
      <c r="O281" s="73" t="str">
        <f t="shared" si="25"/>
        <v/>
      </c>
      <c r="P281" s="73">
        <f t="shared" si="26"/>
        <v>0</v>
      </c>
      <c r="Q281" s="73" t="str">
        <f t="shared" si="27"/>
        <v/>
      </c>
      <c r="R281" s="73" t="str">
        <f t="shared" si="28"/>
        <v/>
      </c>
      <c r="S281" s="73" t="str">
        <f t="shared" si="29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4"/>
        <v/>
      </c>
      <c r="N282" s="15"/>
      <c r="O282" s="73" t="str">
        <f t="shared" si="25"/>
        <v/>
      </c>
      <c r="P282" s="73">
        <f t="shared" si="26"/>
        <v>0</v>
      </c>
      <c r="Q282" s="73" t="str">
        <f t="shared" si="27"/>
        <v/>
      </c>
      <c r="R282" s="73" t="str">
        <f t="shared" si="28"/>
        <v/>
      </c>
      <c r="S282" s="73" t="str">
        <f t="shared" si="29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4"/>
        <v/>
      </c>
      <c r="N283" s="15"/>
      <c r="O283" s="73" t="str">
        <f t="shared" si="25"/>
        <v/>
      </c>
      <c r="P283" s="73">
        <f t="shared" si="26"/>
        <v>0</v>
      </c>
      <c r="Q283" s="73" t="str">
        <f t="shared" si="27"/>
        <v/>
      </c>
      <c r="R283" s="73" t="str">
        <f t="shared" si="28"/>
        <v/>
      </c>
      <c r="S283" s="73" t="str">
        <f t="shared" si="29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4"/>
        <v/>
      </c>
      <c r="N284" s="15"/>
      <c r="O284" s="73" t="str">
        <f t="shared" si="25"/>
        <v/>
      </c>
      <c r="P284" s="73">
        <f t="shared" si="26"/>
        <v>0</v>
      </c>
      <c r="Q284" s="73" t="str">
        <f t="shared" si="27"/>
        <v/>
      </c>
      <c r="R284" s="73" t="str">
        <f t="shared" si="28"/>
        <v/>
      </c>
      <c r="S284" s="73" t="str">
        <f t="shared" si="29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4"/>
        <v/>
      </c>
      <c r="N285" s="15"/>
      <c r="O285" s="73" t="str">
        <f t="shared" si="25"/>
        <v/>
      </c>
      <c r="P285" s="73">
        <f t="shared" si="26"/>
        <v>0</v>
      </c>
      <c r="Q285" s="73" t="str">
        <f t="shared" si="27"/>
        <v/>
      </c>
      <c r="R285" s="73" t="str">
        <f t="shared" si="28"/>
        <v/>
      </c>
      <c r="S285" s="73" t="str">
        <f t="shared" si="29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4"/>
        <v/>
      </c>
      <c r="N286" s="15"/>
      <c r="O286" s="73" t="str">
        <f t="shared" si="25"/>
        <v/>
      </c>
      <c r="P286" s="73">
        <f t="shared" si="26"/>
        <v>0</v>
      </c>
      <c r="Q286" s="73" t="str">
        <f t="shared" si="27"/>
        <v/>
      </c>
      <c r="R286" s="73" t="str">
        <f t="shared" si="28"/>
        <v/>
      </c>
      <c r="S286" s="73" t="str">
        <f t="shared" si="29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4"/>
        <v/>
      </c>
      <c r="N287" s="15"/>
      <c r="O287" s="73" t="str">
        <f t="shared" si="25"/>
        <v/>
      </c>
      <c r="P287" s="73">
        <f t="shared" si="26"/>
        <v>0</v>
      </c>
      <c r="Q287" s="73" t="str">
        <f t="shared" si="27"/>
        <v/>
      </c>
      <c r="R287" s="73" t="str">
        <f t="shared" si="28"/>
        <v/>
      </c>
      <c r="S287" s="73" t="str">
        <f t="shared" si="29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4"/>
        <v/>
      </c>
      <c r="N288" s="15"/>
      <c r="O288" s="73" t="str">
        <f t="shared" si="25"/>
        <v/>
      </c>
      <c r="P288" s="73">
        <f t="shared" si="26"/>
        <v>0</v>
      </c>
      <c r="Q288" s="73" t="str">
        <f t="shared" si="27"/>
        <v/>
      </c>
      <c r="R288" s="73" t="str">
        <f t="shared" si="28"/>
        <v/>
      </c>
      <c r="S288" s="73" t="str">
        <f t="shared" si="29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4"/>
        <v/>
      </c>
      <c r="N289" s="15"/>
      <c r="O289" s="73" t="str">
        <f t="shared" si="25"/>
        <v/>
      </c>
      <c r="P289" s="73">
        <f t="shared" si="26"/>
        <v>0</v>
      </c>
      <c r="Q289" s="73" t="str">
        <f t="shared" si="27"/>
        <v/>
      </c>
      <c r="R289" s="73" t="str">
        <f t="shared" si="28"/>
        <v/>
      </c>
      <c r="S289" s="73" t="str">
        <f t="shared" si="29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4"/>
        <v/>
      </c>
      <c r="N290" s="15"/>
      <c r="O290" s="73" t="str">
        <f t="shared" si="25"/>
        <v/>
      </c>
      <c r="P290" s="73">
        <f t="shared" si="26"/>
        <v>0</v>
      </c>
      <c r="Q290" s="73" t="str">
        <f t="shared" si="27"/>
        <v/>
      </c>
      <c r="R290" s="73" t="str">
        <f t="shared" si="28"/>
        <v/>
      </c>
      <c r="S290" s="73" t="str">
        <f t="shared" si="29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4"/>
        <v/>
      </c>
      <c r="N291" s="15"/>
      <c r="O291" s="73" t="str">
        <f t="shared" si="25"/>
        <v/>
      </c>
      <c r="P291" s="73">
        <f t="shared" si="26"/>
        <v>0</v>
      </c>
      <c r="Q291" s="73" t="str">
        <f t="shared" si="27"/>
        <v/>
      </c>
      <c r="R291" s="73" t="str">
        <f t="shared" si="28"/>
        <v/>
      </c>
      <c r="S291" s="73" t="str">
        <f t="shared" si="29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4"/>
        <v/>
      </c>
      <c r="N292" s="15"/>
      <c r="O292" s="73" t="str">
        <f t="shared" si="25"/>
        <v/>
      </c>
      <c r="P292" s="73">
        <f t="shared" si="26"/>
        <v>0</v>
      </c>
      <c r="Q292" s="73" t="str">
        <f t="shared" si="27"/>
        <v/>
      </c>
      <c r="R292" s="73" t="str">
        <f t="shared" si="28"/>
        <v/>
      </c>
      <c r="S292" s="73" t="str">
        <f t="shared" si="29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4"/>
        <v/>
      </c>
      <c r="N293" s="15"/>
      <c r="O293" s="73" t="str">
        <f t="shared" si="25"/>
        <v/>
      </c>
      <c r="P293" s="73">
        <f t="shared" si="26"/>
        <v>0</v>
      </c>
      <c r="Q293" s="73" t="str">
        <f t="shared" si="27"/>
        <v/>
      </c>
      <c r="R293" s="73" t="str">
        <f t="shared" si="28"/>
        <v/>
      </c>
      <c r="S293" s="73" t="str">
        <f t="shared" si="29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4"/>
        <v/>
      </c>
      <c r="N294" s="15"/>
      <c r="O294" s="73" t="str">
        <f t="shared" si="25"/>
        <v/>
      </c>
      <c r="P294" s="73">
        <f t="shared" si="26"/>
        <v>0</v>
      </c>
      <c r="Q294" s="73" t="str">
        <f t="shared" si="27"/>
        <v/>
      </c>
      <c r="R294" s="73" t="str">
        <f t="shared" si="28"/>
        <v/>
      </c>
      <c r="S294" s="73" t="str">
        <f t="shared" si="29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4"/>
        <v/>
      </c>
      <c r="N295" s="15"/>
      <c r="O295" s="73" t="str">
        <f t="shared" si="25"/>
        <v/>
      </c>
      <c r="P295" s="73">
        <f t="shared" si="26"/>
        <v>0</v>
      </c>
      <c r="Q295" s="73" t="str">
        <f t="shared" si="27"/>
        <v/>
      </c>
      <c r="R295" s="73" t="str">
        <f t="shared" si="28"/>
        <v/>
      </c>
      <c r="S295" s="73" t="str">
        <f t="shared" si="29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4"/>
        <v/>
      </c>
      <c r="N296" s="15"/>
      <c r="O296" s="73" t="str">
        <f t="shared" si="25"/>
        <v/>
      </c>
      <c r="P296" s="73">
        <f t="shared" si="26"/>
        <v>0</v>
      </c>
      <c r="Q296" s="73" t="str">
        <f t="shared" si="27"/>
        <v/>
      </c>
      <c r="R296" s="73" t="str">
        <f t="shared" si="28"/>
        <v/>
      </c>
      <c r="S296" s="73" t="str">
        <f t="shared" si="29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4"/>
        <v/>
      </c>
      <c r="N297" s="15"/>
      <c r="O297" s="73" t="str">
        <f t="shared" si="25"/>
        <v/>
      </c>
      <c r="P297" s="73">
        <f t="shared" si="26"/>
        <v>0</v>
      </c>
      <c r="Q297" s="73" t="str">
        <f t="shared" si="27"/>
        <v/>
      </c>
      <c r="R297" s="73" t="str">
        <f t="shared" si="28"/>
        <v/>
      </c>
      <c r="S297" s="73" t="str">
        <f t="shared" si="29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4"/>
        <v/>
      </c>
      <c r="N298" s="15"/>
      <c r="O298" s="73" t="str">
        <f t="shared" si="25"/>
        <v/>
      </c>
      <c r="P298" s="73">
        <f t="shared" si="26"/>
        <v>0</v>
      </c>
      <c r="Q298" s="73" t="str">
        <f t="shared" si="27"/>
        <v/>
      </c>
      <c r="R298" s="73" t="str">
        <f t="shared" si="28"/>
        <v/>
      </c>
      <c r="S298" s="73" t="str">
        <f t="shared" si="29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4"/>
        <v/>
      </c>
      <c r="N299" s="15"/>
      <c r="O299" s="73" t="str">
        <f t="shared" si="25"/>
        <v/>
      </c>
      <c r="P299" s="73">
        <f t="shared" si="26"/>
        <v>0</v>
      </c>
      <c r="Q299" s="73" t="str">
        <f t="shared" si="27"/>
        <v/>
      </c>
      <c r="R299" s="73" t="str">
        <f t="shared" si="28"/>
        <v/>
      </c>
      <c r="S299" s="73" t="str">
        <f t="shared" si="29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4"/>
        <v/>
      </c>
      <c r="N300" s="15"/>
      <c r="O300" s="73" t="str">
        <f t="shared" si="25"/>
        <v/>
      </c>
      <c r="P300" s="73">
        <f t="shared" si="26"/>
        <v>0</v>
      </c>
      <c r="Q300" s="73" t="str">
        <f t="shared" si="27"/>
        <v/>
      </c>
      <c r="R300" s="73" t="str">
        <f t="shared" si="28"/>
        <v/>
      </c>
      <c r="S300" s="73" t="str">
        <f t="shared" si="29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4"/>
        <v/>
      </c>
      <c r="N301" s="15"/>
      <c r="O301" s="73" t="str">
        <f t="shared" si="25"/>
        <v/>
      </c>
      <c r="P301" s="73">
        <f t="shared" si="26"/>
        <v>0</v>
      </c>
      <c r="Q301" s="73" t="str">
        <f t="shared" si="27"/>
        <v/>
      </c>
      <c r="R301" s="73" t="str">
        <f t="shared" si="28"/>
        <v/>
      </c>
      <c r="S301" s="73" t="str">
        <f t="shared" si="29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4"/>
        <v/>
      </c>
      <c r="N302" s="15"/>
      <c r="O302" s="73" t="str">
        <f t="shared" si="25"/>
        <v/>
      </c>
      <c r="P302" s="73">
        <f t="shared" si="26"/>
        <v>0</v>
      </c>
      <c r="Q302" s="73" t="str">
        <f t="shared" si="27"/>
        <v/>
      </c>
      <c r="R302" s="73" t="str">
        <f t="shared" si="28"/>
        <v/>
      </c>
      <c r="S302" s="73" t="str">
        <f t="shared" si="29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4"/>
        <v/>
      </c>
      <c r="N303" s="15"/>
      <c r="O303" s="73" t="str">
        <f t="shared" si="25"/>
        <v/>
      </c>
      <c r="P303" s="73">
        <f t="shared" si="26"/>
        <v>0</v>
      </c>
      <c r="Q303" s="73" t="str">
        <f t="shared" si="27"/>
        <v/>
      </c>
      <c r="R303" s="73" t="str">
        <f t="shared" si="28"/>
        <v/>
      </c>
      <c r="S303" s="73" t="str">
        <f t="shared" si="29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4"/>
        <v/>
      </c>
      <c r="N304" s="15"/>
      <c r="O304" s="73" t="str">
        <f t="shared" si="25"/>
        <v/>
      </c>
      <c r="P304" s="73">
        <f t="shared" si="26"/>
        <v>0</v>
      </c>
      <c r="Q304" s="73" t="str">
        <f t="shared" si="27"/>
        <v/>
      </c>
      <c r="R304" s="73" t="str">
        <f t="shared" si="28"/>
        <v/>
      </c>
      <c r="S304" s="73" t="str">
        <f t="shared" si="29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4"/>
        <v/>
      </c>
      <c r="N305" s="15"/>
      <c r="O305" s="73" t="str">
        <f t="shared" si="25"/>
        <v/>
      </c>
      <c r="P305" s="73">
        <f t="shared" si="26"/>
        <v>0</v>
      </c>
      <c r="Q305" s="73" t="str">
        <f t="shared" si="27"/>
        <v/>
      </c>
      <c r="R305" s="73" t="str">
        <f t="shared" si="28"/>
        <v/>
      </c>
      <c r="S305" s="73" t="str">
        <f t="shared" si="29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4"/>
        <v/>
      </c>
      <c r="N306" s="15"/>
      <c r="O306" s="73" t="str">
        <f t="shared" si="25"/>
        <v/>
      </c>
      <c r="P306" s="73">
        <f t="shared" si="26"/>
        <v>0</v>
      </c>
      <c r="Q306" s="73" t="str">
        <f t="shared" si="27"/>
        <v/>
      </c>
      <c r="R306" s="73" t="str">
        <f t="shared" si="28"/>
        <v/>
      </c>
      <c r="S306" s="73" t="str">
        <f t="shared" si="29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4"/>
        <v/>
      </c>
      <c r="N307" s="15"/>
      <c r="O307" s="73" t="str">
        <f t="shared" si="25"/>
        <v/>
      </c>
      <c r="P307" s="73">
        <f t="shared" si="26"/>
        <v>0</v>
      </c>
      <c r="Q307" s="73" t="str">
        <f t="shared" si="27"/>
        <v/>
      </c>
      <c r="R307" s="73" t="str">
        <f t="shared" si="28"/>
        <v/>
      </c>
      <c r="S307" s="73" t="str">
        <f t="shared" si="29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4"/>
        <v/>
      </c>
      <c r="N308" s="15"/>
      <c r="O308" s="73" t="str">
        <f t="shared" si="25"/>
        <v/>
      </c>
      <c r="P308" s="73">
        <f t="shared" si="26"/>
        <v>0</v>
      </c>
      <c r="Q308" s="73" t="str">
        <f t="shared" si="27"/>
        <v/>
      </c>
      <c r="R308" s="73" t="str">
        <f t="shared" si="28"/>
        <v/>
      </c>
      <c r="S308" s="73" t="str">
        <f t="shared" si="29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4"/>
        <v/>
      </c>
      <c r="N309" s="15"/>
      <c r="O309" s="73" t="str">
        <f t="shared" si="25"/>
        <v/>
      </c>
      <c r="P309" s="73">
        <f t="shared" si="26"/>
        <v>0</v>
      </c>
      <c r="Q309" s="73" t="str">
        <f t="shared" si="27"/>
        <v/>
      </c>
      <c r="R309" s="73" t="str">
        <f t="shared" si="28"/>
        <v/>
      </c>
      <c r="S309" s="73" t="str">
        <f t="shared" si="29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4"/>
        <v/>
      </c>
      <c r="N310" s="15"/>
      <c r="O310" s="73" t="str">
        <f t="shared" si="25"/>
        <v/>
      </c>
      <c r="P310" s="73">
        <f t="shared" si="26"/>
        <v>0</v>
      </c>
      <c r="Q310" s="73" t="str">
        <f t="shared" si="27"/>
        <v/>
      </c>
      <c r="R310" s="73" t="str">
        <f t="shared" si="28"/>
        <v/>
      </c>
      <c r="S310" s="73" t="str">
        <f t="shared" si="29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4"/>
        <v/>
      </c>
      <c r="N311" s="15"/>
      <c r="O311" s="73" t="str">
        <f t="shared" si="25"/>
        <v/>
      </c>
      <c r="P311" s="73">
        <f t="shared" si="26"/>
        <v>0</v>
      </c>
      <c r="Q311" s="73" t="str">
        <f t="shared" si="27"/>
        <v/>
      </c>
      <c r="R311" s="73" t="str">
        <f t="shared" si="28"/>
        <v/>
      </c>
      <c r="S311" s="73" t="str">
        <f t="shared" si="29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4"/>
        <v/>
      </c>
      <c r="N312" s="15"/>
      <c r="O312" s="73" t="str">
        <f t="shared" si="25"/>
        <v/>
      </c>
      <c r="P312" s="73">
        <f t="shared" si="26"/>
        <v>0</v>
      </c>
      <c r="Q312" s="73" t="str">
        <f t="shared" si="27"/>
        <v/>
      </c>
      <c r="R312" s="73" t="str">
        <f t="shared" si="28"/>
        <v/>
      </c>
      <c r="S312" s="73" t="str">
        <f t="shared" si="29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4"/>
        <v/>
      </c>
      <c r="N313" s="15"/>
      <c r="O313" s="73" t="str">
        <f t="shared" si="25"/>
        <v/>
      </c>
      <c r="P313" s="73">
        <f t="shared" si="26"/>
        <v>0</v>
      </c>
      <c r="Q313" s="73" t="str">
        <f t="shared" si="27"/>
        <v/>
      </c>
      <c r="R313" s="73" t="str">
        <f t="shared" si="28"/>
        <v/>
      </c>
      <c r="S313" s="73" t="str">
        <f t="shared" si="29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4"/>
        <v/>
      </c>
      <c r="N314" s="15"/>
      <c r="O314" s="73" t="str">
        <f t="shared" si="25"/>
        <v/>
      </c>
      <c r="P314" s="73">
        <f t="shared" si="26"/>
        <v>0</v>
      </c>
      <c r="Q314" s="73" t="str">
        <f t="shared" si="27"/>
        <v/>
      </c>
      <c r="R314" s="73" t="str">
        <f t="shared" si="28"/>
        <v/>
      </c>
      <c r="S314" s="73" t="str">
        <f t="shared" si="29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4"/>
        <v/>
      </c>
      <c r="N315" s="15"/>
      <c r="O315" s="73" t="str">
        <f t="shared" si="25"/>
        <v/>
      </c>
      <c r="P315" s="73">
        <f t="shared" si="26"/>
        <v>0</v>
      </c>
      <c r="Q315" s="73" t="str">
        <f t="shared" si="27"/>
        <v/>
      </c>
      <c r="R315" s="73" t="str">
        <f t="shared" si="28"/>
        <v/>
      </c>
      <c r="S315" s="73" t="str">
        <f t="shared" si="29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4"/>
        <v/>
      </c>
      <c r="N316" s="15"/>
      <c r="O316" s="73" t="str">
        <f t="shared" si="25"/>
        <v/>
      </c>
      <c r="P316" s="73">
        <f t="shared" si="26"/>
        <v>0</v>
      </c>
      <c r="Q316" s="73" t="str">
        <f t="shared" si="27"/>
        <v/>
      </c>
      <c r="R316" s="73" t="str">
        <f t="shared" si="28"/>
        <v/>
      </c>
      <c r="S316" s="73" t="str">
        <f t="shared" si="29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4"/>
        <v/>
      </c>
      <c r="N317" s="15"/>
      <c r="O317" s="73" t="str">
        <f t="shared" si="25"/>
        <v/>
      </c>
      <c r="P317" s="73">
        <f t="shared" si="26"/>
        <v>0</v>
      </c>
      <c r="Q317" s="73" t="str">
        <f t="shared" si="27"/>
        <v/>
      </c>
      <c r="R317" s="73" t="str">
        <f t="shared" si="28"/>
        <v/>
      </c>
      <c r="S317" s="73" t="str">
        <f t="shared" si="29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4"/>
        <v/>
      </c>
      <c r="N318" s="15"/>
      <c r="O318" s="73" t="str">
        <f t="shared" si="25"/>
        <v/>
      </c>
      <c r="P318" s="73">
        <f t="shared" si="26"/>
        <v>0</v>
      </c>
      <c r="Q318" s="73" t="str">
        <f t="shared" si="27"/>
        <v/>
      </c>
      <c r="R318" s="73" t="str">
        <f t="shared" si="28"/>
        <v/>
      </c>
      <c r="S318" s="73" t="str">
        <f t="shared" si="29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4"/>
        <v/>
      </c>
      <c r="N319" s="15"/>
      <c r="O319" s="73" t="str">
        <f t="shared" si="25"/>
        <v/>
      </c>
      <c r="P319" s="73">
        <f t="shared" si="26"/>
        <v>0</v>
      </c>
      <c r="Q319" s="73" t="str">
        <f t="shared" si="27"/>
        <v/>
      </c>
      <c r="R319" s="73" t="str">
        <f t="shared" si="28"/>
        <v/>
      </c>
      <c r="S319" s="73" t="str">
        <f t="shared" si="29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4"/>
        <v/>
      </c>
      <c r="N320" s="15"/>
      <c r="O320" s="73" t="str">
        <f t="shared" si="25"/>
        <v/>
      </c>
      <c r="P320" s="73">
        <f t="shared" si="26"/>
        <v>0</v>
      </c>
      <c r="Q320" s="73" t="str">
        <f t="shared" si="27"/>
        <v/>
      </c>
      <c r="R320" s="73" t="str">
        <f t="shared" si="28"/>
        <v/>
      </c>
      <c r="S320" s="73" t="str">
        <f t="shared" si="29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4"/>
        <v/>
      </c>
      <c r="N321" s="15"/>
      <c r="O321" s="73" t="str">
        <f t="shared" si="25"/>
        <v/>
      </c>
      <c r="P321" s="73">
        <f t="shared" si="26"/>
        <v>0</v>
      </c>
      <c r="Q321" s="73" t="str">
        <f t="shared" si="27"/>
        <v/>
      </c>
      <c r="R321" s="73" t="str">
        <f t="shared" si="28"/>
        <v/>
      </c>
      <c r="S321" s="73" t="str">
        <f t="shared" si="29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4"/>
        <v/>
      </c>
      <c r="N322" s="15"/>
      <c r="O322" s="73" t="str">
        <f t="shared" si="25"/>
        <v/>
      </c>
      <c r="P322" s="73">
        <f t="shared" si="26"/>
        <v>0</v>
      </c>
      <c r="Q322" s="73" t="str">
        <f t="shared" si="27"/>
        <v/>
      </c>
      <c r="R322" s="73" t="str">
        <f t="shared" si="28"/>
        <v/>
      </c>
      <c r="S322" s="73" t="str">
        <f t="shared" si="29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4"/>
        <v/>
      </c>
      <c r="N323" s="15"/>
      <c r="O323" s="73" t="str">
        <f t="shared" si="25"/>
        <v/>
      </c>
      <c r="P323" s="73">
        <f t="shared" si="26"/>
        <v>0</v>
      </c>
      <c r="Q323" s="73" t="str">
        <f t="shared" si="27"/>
        <v/>
      </c>
      <c r="R323" s="73" t="str">
        <f t="shared" si="28"/>
        <v/>
      </c>
      <c r="S323" s="73" t="str">
        <f t="shared" si="29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4"/>
        <v/>
      </c>
      <c r="N324" s="15"/>
      <c r="O324" s="73" t="str">
        <f t="shared" si="25"/>
        <v/>
      </c>
      <c r="P324" s="73">
        <f t="shared" si="26"/>
        <v>0</v>
      </c>
      <c r="Q324" s="73" t="str">
        <f t="shared" si="27"/>
        <v/>
      </c>
      <c r="R324" s="73" t="str">
        <f t="shared" si="28"/>
        <v/>
      </c>
      <c r="S324" s="73" t="str">
        <f t="shared" si="29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4"/>
        <v/>
      </c>
      <c r="N325" s="15"/>
      <c r="O325" s="73" t="str">
        <f t="shared" si="25"/>
        <v/>
      </c>
      <c r="P325" s="73">
        <f t="shared" si="26"/>
        <v>0</v>
      </c>
      <c r="Q325" s="73" t="str">
        <f t="shared" si="27"/>
        <v/>
      </c>
      <c r="R325" s="73" t="str">
        <f t="shared" si="28"/>
        <v/>
      </c>
      <c r="S325" s="73" t="str">
        <f t="shared" si="29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4"/>
        <v/>
      </c>
      <c r="N326" s="15"/>
      <c r="O326" s="73" t="str">
        <f t="shared" si="25"/>
        <v/>
      </c>
      <c r="P326" s="73">
        <f t="shared" si="26"/>
        <v>0</v>
      </c>
      <c r="Q326" s="73" t="str">
        <f t="shared" si="27"/>
        <v/>
      </c>
      <c r="R326" s="73" t="str">
        <f t="shared" si="28"/>
        <v/>
      </c>
      <c r="S326" s="73" t="str">
        <f t="shared" si="29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4"/>
        <v/>
      </c>
      <c r="N327" s="15"/>
      <c r="O327" s="73" t="str">
        <f t="shared" si="25"/>
        <v/>
      </c>
      <c r="P327" s="73">
        <f t="shared" si="26"/>
        <v>0</v>
      </c>
      <c r="Q327" s="73" t="str">
        <f t="shared" si="27"/>
        <v/>
      </c>
      <c r="R327" s="73" t="str">
        <f t="shared" si="28"/>
        <v/>
      </c>
      <c r="S327" s="73" t="str">
        <f t="shared" si="29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4"/>
        <v/>
      </c>
      <c r="N328" s="15"/>
      <c r="O328" s="73" t="str">
        <f t="shared" si="25"/>
        <v/>
      </c>
      <c r="P328" s="73">
        <f t="shared" si="26"/>
        <v>0</v>
      </c>
      <c r="Q328" s="73" t="str">
        <f t="shared" si="27"/>
        <v/>
      </c>
      <c r="R328" s="73" t="str">
        <f t="shared" si="28"/>
        <v/>
      </c>
      <c r="S328" s="73" t="str">
        <f t="shared" si="29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4"/>
        <v/>
      </c>
      <c r="N329" s="15"/>
      <c r="O329" s="73" t="str">
        <f t="shared" si="25"/>
        <v/>
      </c>
      <c r="P329" s="73">
        <f t="shared" si="26"/>
        <v>0</v>
      </c>
      <c r="Q329" s="73" t="str">
        <f t="shared" si="27"/>
        <v/>
      </c>
      <c r="R329" s="73" t="str">
        <f t="shared" si="28"/>
        <v/>
      </c>
      <c r="S329" s="73" t="str">
        <f t="shared" si="29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4"/>
        <v/>
      </c>
      <c r="N330" s="15"/>
      <c r="O330" s="73" t="str">
        <f t="shared" si="25"/>
        <v/>
      </c>
      <c r="P330" s="73">
        <f t="shared" si="26"/>
        <v>0</v>
      </c>
      <c r="Q330" s="73" t="str">
        <f t="shared" si="27"/>
        <v/>
      </c>
      <c r="R330" s="73" t="str">
        <f t="shared" si="28"/>
        <v/>
      </c>
      <c r="S330" s="73" t="str">
        <f t="shared" si="29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4"/>
        <v/>
      </c>
      <c r="N331" s="15"/>
      <c r="O331" s="73" t="str">
        <f t="shared" si="25"/>
        <v/>
      </c>
      <c r="P331" s="73">
        <f t="shared" si="26"/>
        <v>0</v>
      </c>
      <c r="Q331" s="73" t="str">
        <f t="shared" si="27"/>
        <v/>
      </c>
      <c r="R331" s="73" t="str">
        <f t="shared" si="28"/>
        <v/>
      </c>
      <c r="S331" s="73" t="str">
        <f t="shared" si="29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4"/>
        <v/>
      </c>
      <c r="N332" s="15"/>
      <c r="O332" s="73" t="str">
        <f t="shared" si="25"/>
        <v/>
      </c>
      <c r="P332" s="73">
        <f t="shared" si="26"/>
        <v>0</v>
      </c>
      <c r="Q332" s="73" t="str">
        <f t="shared" si="27"/>
        <v/>
      </c>
      <c r="R332" s="73" t="str">
        <f t="shared" si="28"/>
        <v/>
      </c>
      <c r="S332" s="73" t="str">
        <f t="shared" si="29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4"/>
        <v/>
      </c>
      <c r="N333" s="15"/>
      <c r="O333" s="73" t="str">
        <f t="shared" si="25"/>
        <v/>
      </c>
      <c r="P333" s="73">
        <f t="shared" si="26"/>
        <v>0</v>
      </c>
      <c r="Q333" s="73" t="str">
        <f t="shared" si="27"/>
        <v/>
      </c>
      <c r="R333" s="73" t="str">
        <f t="shared" si="28"/>
        <v/>
      </c>
      <c r="S333" s="73" t="str">
        <f t="shared" si="29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4"/>
        <v/>
      </c>
      <c r="N334" s="15"/>
      <c r="O334" s="73" t="str">
        <f t="shared" si="25"/>
        <v/>
      </c>
      <c r="P334" s="73">
        <f t="shared" si="26"/>
        <v>0</v>
      </c>
      <c r="Q334" s="73" t="str">
        <f t="shared" si="27"/>
        <v/>
      </c>
      <c r="R334" s="73" t="str">
        <f t="shared" si="28"/>
        <v/>
      </c>
      <c r="S334" s="73" t="str">
        <f t="shared" si="29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0">IF(G335&amp;I335&amp;J335&amp;K335&amp;L335="","",G335+I335+J335-K335-L335)</f>
        <v/>
      </c>
      <c r="N335" s="15"/>
      <c r="O335" s="73" t="str">
        <f t="shared" ref="O335:O398" si="31">IF($H335="E",G335,"")</f>
        <v/>
      </c>
      <c r="P335" s="73">
        <f t="shared" si="26"/>
        <v>0</v>
      </c>
      <c r="Q335" s="73" t="str">
        <f t="shared" si="27"/>
        <v/>
      </c>
      <c r="R335" s="73" t="str">
        <f t="shared" si="28"/>
        <v/>
      </c>
      <c r="S335" s="73" t="str">
        <f t="shared" si="29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0"/>
        <v/>
      </c>
      <c r="N336" s="15"/>
      <c r="O336" s="73" t="str">
        <f t="shared" si="31"/>
        <v/>
      </c>
      <c r="P336" s="73">
        <f t="shared" ref="P336:P399" si="32">IF($H336=0%,G336,"")</f>
        <v>0</v>
      </c>
      <c r="Q336" s="73" t="str">
        <f t="shared" ref="Q336:Q399" si="33">IF(OR($H336=2%,$H336=6%,$H336=8%),$I336/$H336,"")</f>
        <v/>
      </c>
      <c r="R336" s="73" t="str">
        <f t="shared" ref="R336:R399" si="34">IF(OR($H336=15%,$H336=16%),$I336/$H336,"")</f>
        <v/>
      </c>
      <c r="S336" s="73" t="str">
        <f t="shared" ref="S336:S399" si="35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0"/>
        <v/>
      </c>
      <c r="N337" s="15"/>
      <c r="O337" s="73" t="str">
        <f t="shared" si="31"/>
        <v/>
      </c>
      <c r="P337" s="73">
        <f t="shared" si="32"/>
        <v>0</v>
      </c>
      <c r="Q337" s="73" t="str">
        <f t="shared" si="33"/>
        <v/>
      </c>
      <c r="R337" s="73" t="str">
        <f t="shared" si="34"/>
        <v/>
      </c>
      <c r="S337" s="73" t="str">
        <f t="shared" si="35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0"/>
        <v/>
      </c>
      <c r="N338" s="15"/>
      <c r="O338" s="73" t="str">
        <f t="shared" si="31"/>
        <v/>
      </c>
      <c r="P338" s="73">
        <f t="shared" si="32"/>
        <v>0</v>
      </c>
      <c r="Q338" s="73" t="str">
        <f t="shared" si="33"/>
        <v/>
      </c>
      <c r="R338" s="73" t="str">
        <f t="shared" si="34"/>
        <v/>
      </c>
      <c r="S338" s="73" t="str">
        <f t="shared" si="35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0"/>
        <v/>
      </c>
      <c r="N339" s="15"/>
      <c r="O339" s="73" t="str">
        <f t="shared" si="31"/>
        <v/>
      </c>
      <c r="P339" s="73">
        <f t="shared" si="32"/>
        <v>0</v>
      </c>
      <c r="Q339" s="73" t="str">
        <f t="shared" si="33"/>
        <v/>
      </c>
      <c r="R339" s="73" t="str">
        <f t="shared" si="34"/>
        <v/>
      </c>
      <c r="S339" s="73" t="str">
        <f t="shared" si="35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0"/>
        <v/>
      </c>
      <c r="N340" s="15"/>
      <c r="O340" s="73" t="str">
        <f t="shared" si="31"/>
        <v/>
      </c>
      <c r="P340" s="73">
        <f t="shared" si="32"/>
        <v>0</v>
      </c>
      <c r="Q340" s="73" t="str">
        <f t="shared" si="33"/>
        <v/>
      </c>
      <c r="R340" s="73" t="str">
        <f t="shared" si="34"/>
        <v/>
      </c>
      <c r="S340" s="73" t="str">
        <f t="shared" si="35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0"/>
        <v/>
      </c>
      <c r="N341" s="15"/>
      <c r="O341" s="73" t="str">
        <f t="shared" si="31"/>
        <v/>
      </c>
      <c r="P341" s="73">
        <f t="shared" si="32"/>
        <v>0</v>
      </c>
      <c r="Q341" s="73" t="str">
        <f t="shared" si="33"/>
        <v/>
      </c>
      <c r="R341" s="73" t="str">
        <f t="shared" si="34"/>
        <v/>
      </c>
      <c r="S341" s="73" t="str">
        <f t="shared" si="35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0"/>
        <v/>
      </c>
      <c r="N342" s="15"/>
      <c r="O342" s="73" t="str">
        <f t="shared" si="31"/>
        <v/>
      </c>
      <c r="P342" s="73">
        <f t="shared" si="32"/>
        <v>0</v>
      </c>
      <c r="Q342" s="73" t="str">
        <f t="shared" si="33"/>
        <v/>
      </c>
      <c r="R342" s="73" t="str">
        <f t="shared" si="34"/>
        <v/>
      </c>
      <c r="S342" s="73" t="str">
        <f t="shared" si="35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0"/>
        <v/>
      </c>
      <c r="N343" s="15"/>
      <c r="O343" s="73" t="str">
        <f t="shared" si="31"/>
        <v/>
      </c>
      <c r="P343" s="73">
        <f t="shared" si="32"/>
        <v>0</v>
      </c>
      <c r="Q343" s="73" t="str">
        <f t="shared" si="33"/>
        <v/>
      </c>
      <c r="R343" s="73" t="str">
        <f t="shared" si="34"/>
        <v/>
      </c>
      <c r="S343" s="73" t="str">
        <f t="shared" si="35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0"/>
        <v/>
      </c>
      <c r="N344" s="15"/>
      <c r="O344" s="73" t="str">
        <f t="shared" si="31"/>
        <v/>
      </c>
      <c r="P344" s="73">
        <f t="shared" si="32"/>
        <v>0</v>
      </c>
      <c r="Q344" s="73" t="str">
        <f t="shared" si="33"/>
        <v/>
      </c>
      <c r="R344" s="73" t="str">
        <f t="shared" si="34"/>
        <v/>
      </c>
      <c r="S344" s="73" t="str">
        <f t="shared" si="35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0"/>
        <v/>
      </c>
      <c r="N345" s="15"/>
      <c r="O345" s="73" t="str">
        <f t="shared" si="31"/>
        <v/>
      </c>
      <c r="P345" s="73">
        <f t="shared" si="32"/>
        <v>0</v>
      </c>
      <c r="Q345" s="73" t="str">
        <f t="shared" si="33"/>
        <v/>
      </c>
      <c r="R345" s="73" t="str">
        <f t="shared" si="34"/>
        <v/>
      </c>
      <c r="S345" s="73" t="str">
        <f t="shared" si="35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0"/>
        <v/>
      </c>
      <c r="N346" s="15"/>
      <c r="O346" s="73" t="str">
        <f t="shared" si="31"/>
        <v/>
      </c>
      <c r="P346" s="73">
        <f t="shared" si="32"/>
        <v>0</v>
      </c>
      <c r="Q346" s="73" t="str">
        <f t="shared" si="33"/>
        <v/>
      </c>
      <c r="R346" s="73" t="str">
        <f t="shared" si="34"/>
        <v/>
      </c>
      <c r="S346" s="73" t="str">
        <f t="shared" si="35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0"/>
        <v/>
      </c>
      <c r="N347" s="15"/>
      <c r="O347" s="73" t="str">
        <f t="shared" si="31"/>
        <v/>
      </c>
      <c r="P347" s="73">
        <f t="shared" si="32"/>
        <v>0</v>
      </c>
      <c r="Q347" s="73" t="str">
        <f t="shared" si="33"/>
        <v/>
      </c>
      <c r="R347" s="73" t="str">
        <f t="shared" si="34"/>
        <v/>
      </c>
      <c r="S347" s="73" t="str">
        <f t="shared" si="35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0"/>
        <v/>
      </c>
      <c r="N348" s="15"/>
      <c r="O348" s="73" t="str">
        <f t="shared" si="31"/>
        <v/>
      </c>
      <c r="P348" s="73">
        <f t="shared" si="32"/>
        <v>0</v>
      </c>
      <c r="Q348" s="73" t="str">
        <f t="shared" si="33"/>
        <v/>
      </c>
      <c r="R348" s="73" t="str">
        <f t="shared" si="34"/>
        <v/>
      </c>
      <c r="S348" s="73" t="str">
        <f t="shared" si="35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0"/>
        <v/>
      </c>
      <c r="N349" s="15"/>
      <c r="O349" s="73" t="str">
        <f t="shared" si="31"/>
        <v/>
      </c>
      <c r="P349" s="73">
        <f t="shared" si="32"/>
        <v>0</v>
      </c>
      <c r="Q349" s="73" t="str">
        <f t="shared" si="33"/>
        <v/>
      </c>
      <c r="R349" s="73" t="str">
        <f t="shared" si="34"/>
        <v/>
      </c>
      <c r="S349" s="73" t="str">
        <f t="shared" si="35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0"/>
        <v/>
      </c>
      <c r="N350" s="15"/>
      <c r="O350" s="73" t="str">
        <f t="shared" si="31"/>
        <v/>
      </c>
      <c r="P350" s="73">
        <f t="shared" si="32"/>
        <v>0</v>
      </c>
      <c r="Q350" s="73" t="str">
        <f t="shared" si="33"/>
        <v/>
      </c>
      <c r="R350" s="73" t="str">
        <f t="shared" si="34"/>
        <v/>
      </c>
      <c r="S350" s="73" t="str">
        <f t="shared" si="35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0"/>
        <v/>
      </c>
      <c r="N351" s="15"/>
      <c r="O351" s="73" t="str">
        <f t="shared" si="31"/>
        <v/>
      </c>
      <c r="P351" s="73">
        <f t="shared" si="32"/>
        <v>0</v>
      </c>
      <c r="Q351" s="73" t="str">
        <f t="shared" si="33"/>
        <v/>
      </c>
      <c r="R351" s="73" t="str">
        <f t="shared" si="34"/>
        <v/>
      </c>
      <c r="S351" s="73" t="str">
        <f t="shared" si="35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0"/>
        <v/>
      </c>
      <c r="N352" s="15"/>
      <c r="O352" s="73" t="str">
        <f t="shared" si="31"/>
        <v/>
      </c>
      <c r="P352" s="73">
        <f t="shared" si="32"/>
        <v>0</v>
      </c>
      <c r="Q352" s="73" t="str">
        <f t="shared" si="33"/>
        <v/>
      </c>
      <c r="R352" s="73" t="str">
        <f t="shared" si="34"/>
        <v/>
      </c>
      <c r="S352" s="73" t="str">
        <f t="shared" si="35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0"/>
        <v/>
      </c>
      <c r="N353" s="15"/>
      <c r="O353" s="73" t="str">
        <f t="shared" si="31"/>
        <v/>
      </c>
      <c r="P353" s="73">
        <f t="shared" si="32"/>
        <v>0</v>
      </c>
      <c r="Q353" s="73" t="str">
        <f t="shared" si="33"/>
        <v/>
      </c>
      <c r="R353" s="73" t="str">
        <f t="shared" si="34"/>
        <v/>
      </c>
      <c r="S353" s="73" t="str">
        <f t="shared" si="35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0"/>
        <v/>
      </c>
      <c r="N354" s="15"/>
      <c r="O354" s="73" t="str">
        <f t="shared" si="31"/>
        <v/>
      </c>
      <c r="P354" s="73">
        <f t="shared" si="32"/>
        <v>0</v>
      </c>
      <c r="Q354" s="73" t="str">
        <f t="shared" si="33"/>
        <v/>
      </c>
      <c r="R354" s="73" t="str">
        <f t="shared" si="34"/>
        <v/>
      </c>
      <c r="S354" s="73" t="str">
        <f t="shared" si="35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0"/>
        <v/>
      </c>
      <c r="N355" s="15"/>
      <c r="O355" s="73" t="str">
        <f t="shared" si="31"/>
        <v/>
      </c>
      <c r="P355" s="73">
        <f t="shared" si="32"/>
        <v>0</v>
      </c>
      <c r="Q355" s="73" t="str">
        <f t="shared" si="33"/>
        <v/>
      </c>
      <c r="R355" s="73" t="str">
        <f t="shared" si="34"/>
        <v/>
      </c>
      <c r="S355" s="73" t="str">
        <f t="shared" si="35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0"/>
        <v/>
      </c>
      <c r="N356" s="15"/>
      <c r="O356" s="73" t="str">
        <f t="shared" si="31"/>
        <v/>
      </c>
      <c r="P356" s="73">
        <f t="shared" si="32"/>
        <v>0</v>
      </c>
      <c r="Q356" s="73" t="str">
        <f t="shared" si="33"/>
        <v/>
      </c>
      <c r="R356" s="73" t="str">
        <f t="shared" si="34"/>
        <v/>
      </c>
      <c r="S356" s="73" t="str">
        <f t="shared" si="35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0"/>
        <v/>
      </c>
      <c r="N357" s="15"/>
      <c r="O357" s="73" t="str">
        <f t="shared" si="31"/>
        <v/>
      </c>
      <c r="P357" s="73">
        <f t="shared" si="32"/>
        <v>0</v>
      </c>
      <c r="Q357" s="73" t="str">
        <f t="shared" si="33"/>
        <v/>
      </c>
      <c r="R357" s="73" t="str">
        <f t="shared" si="34"/>
        <v/>
      </c>
      <c r="S357" s="73" t="str">
        <f t="shared" si="35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0"/>
        <v/>
      </c>
      <c r="N358" s="15"/>
      <c r="O358" s="73" t="str">
        <f t="shared" si="31"/>
        <v/>
      </c>
      <c r="P358" s="73">
        <f t="shared" si="32"/>
        <v>0</v>
      </c>
      <c r="Q358" s="73" t="str">
        <f t="shared" si="33"/>
        <v/>
      </c>
      <c r="R358" s="73" t="str">
        <f t="shared" si="34"/>
        <v/>
      </c>
      <c r="S358" s="73" t="str">
        <f t="shared" si="35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0"/>
        <v/>
      </c>
      <c r="N359" s="15"/>
      <c r="O359" s="73" t="str">
        <f t="shared" si="31"/>
        <v/>
      </c>
      <c r="P359" s="73">
        <f t="shared" si="32"/>
        <v>0</v>
      </c>
      <c r="Q359" s="73" t="str">
        <f t="shared" si="33"/>
        <v/>
      </c>
      <c r="R359" s="73" t="str">
        <f t="shared" si="34"/>
        <v/>
      </c>
      <c r="S359" s="73" t="str">
        <f t="shared" si="35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0"/>
        <v/>
      </c>
      <c r="N360" s="15"/>
      <c r="O360" s="73" t="str">
        <f t="shared" si="31"/>
        <v/>
      </c>
      <c r="P360" s="73">
        <f t="shared" si="32"/>
        <v>0</v>
      </c>
      <c r="Q360" s="73" t="str">
        <f t="shared" si="33"/>
        <v/>
      </c>
      <c r="R360" s="73" t="str">
        <f t="shared" si="34"/>
        <v/>
      </c>
      <c r="S360" s="73" t="str">
        <f t="shared" si="35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0"/>
        <v/>
      </c>
      <c r="N361" s="15"/>
      <c r="O361" s="73" t="str">
        <f t="shared" si="31"/>
        <v/>
      </c>
      <c r="P361" s="73">
        <f t="shared" si="32"/>
        <v>0</v>
      </c>
      <c r="Q361" s="73" t="str">
        <f t="shared" si="33"/>
        <v/>
      </c>
      <c r="R361" s="73" t="str">
        <f t="shared" si="34"/>
        <v/>
      </c>
      <c r="S361" s="73" t="str">
        <f t="shared" si="35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0"/>
        <v/>
      </c>
      <c r="N362" s="15"/>
      <c r="O362" s="73" t="str">
        <f t="shared" si="31"/>
        <v/>
      </c>
      <c r="P362" s="73">
        <f t="shared" si="32"/>
        <v>0</v>
      </c>
      <c r="Q362" s="73" t="str">
        <f t="shared" si="33"/>
        <v/>
      </c>
      <c r="R362" s="73" t="str">
        <f t="shared" si="34"/>
        <v/>
      </c>
      <c r="S362" s="73" t="str">
        <f t="shared" si="35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0"/>
        <v/>
      </c>
      <c r="N363" s="15"/>
      <c r="O363" s="73" t="str">
        <f t="shared" si="31"/>
        <v/>
      </c>
      <c r="P363" s="73">
        <f t="shared" si="32"/>
        <v>0</v>
      </c>
      <c r="Q363" s="73" t="str">
        <f t="shared" si="33"/>
        <v/>
      </c>
      <c r="R363" s="73" t="str">
        <f t="shared" si="34"/>
        <v/>
      </c>
      <c r="S363" s="73" t="str">
        <f t="shared" si="35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0"/>
        <v/>
      </c>
      <c r="N364" s="15"/>
      <c r="O364" s="73" t="str">
        <f t="shared" si="31"/>
        <v/>
      </c>
      <c r="P364" s="73">
        <f t="shared" si="32"/>
        <v>0</v>
      </c>
      <c r="Q364" s="73" t="str">
        <f t="shared" si="33"/>
        <v/>
      </c>
      <c r="R364" s="73" t="str">
        <f t="shared" si="34"/>
        <v/>
      </c>
      <c r="S364" s="73" t="str">
        <f t="shared" si="35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0"/>
        <v/>
      </c>
      <c r="N365" s="15"/>
      <c r="O365" s="73" t="str">
        <f t="shared" si="31"/>
        <v/>
      </c>
      <c r="P365" s="73">
        <f t="shared" si="32"/>
        <v>0</v>
      </c>
      <c r="Q365" s="73" t="str">
        <f t="shared" si="33"/>
        <v/>
      </c>
      <c r="R365" s="73" t="str">
        <f t="shared" si="34"/>
        <v/>
      </c>
      <c r="S365" s="73" t="str">
        <f t="shared" si="35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0"/>
        <v/>
      </c>
      <c r="N366" s="15"/>
      <c r="O366" s="73" t="str">
        <f t="shared" si="31"/>
        <v/>
      </c>
      <c r="P366" s="73">
        <f t="shared" si="32"/>
        <v>0</v>
      </c>
      <c r="Q366" s="73" t="str">
        <f t="shared" si="33"/>
        <v/>
      </c>
      <c r="R366" s="73" t="str">
        <f t="shared" si="34"/>
        <v/>
      </c>
      <c r="S366" s="73" t="str">
        <f t="shared" si="35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0"/>
        <v/>
      </c>
      <c r="N367" s="15"/>
      <c r="O367" s="73" t="str">
        <f t="shared" si="31"/>
        <v/>
      </c>
      <c r="P367" s="73">
        <f t="shared" si="32"/>
        <v>0</v>
      </c>
      <c r="Q367" s="73" t="str">
        <f t="shared" si="33"/>
        <v/>
      </c>
      <c r="R367" s="73" t="str">
        <f t="shared" si="34"/>
        <v/>
      </c>
      <c r="S367" s="73" t="str">
        <f t="shared" si="35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0"/>
        <v/>
      </c>
      <c r="N368" s="15"/>
      <c r="O368" s="73" t="str">
        <f t="shared" si="31"/>
        <v/>
      </c>
      <c r="P368" s="73">
        <f t="shared" si="32"/>
        <v>0</v>
      </c>
      <c r="Q368" s="73" t="str">
        <f t="shared" si="33"/>
        <v/>
      </c>
      <c r="R368" s="73" t="str">
        <f t="shared" si="34"/>
        <v/>
      </c>
      <c r="S368" s="73" t="str">
        <f t="shared" si="35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0"/>
        <v/>
      </c>
      <c r="N369" s="15"/>
      <c r="O369" s="73" t="str">
        <f t="shared" si="31"/>
        <v/>
      </c>
      <c r="P369" s="73">
        <f t="shared" si="32"/>
        <v>0</v>
      </c>
      <c r="Q369" s="73" t="str">
        <f t="shared" si="33"/>
        <v/>
      </c>
      <c r="R369" s="73" t="str">
        <f t="shared" si="34"/>
        <v/>
      </c>
      <c r="S369" s="73" t="str">
        <f t="shared" si="35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0"/>
        <v/>
      </c>
      <c r="N370" s="15"/>
      <c r="O370" s="73" t="str">
        <f t="shared" si="31"/>
        <v/>
      </c>
      <c r="P370" s="73">
        <f t="shared" si="32"/>
        <v>0</v>
      </c>
      <c r="Q370" s="73" t="str">
        <f t="shared" si="33"/>
        <v/>
      </c>
      <c r="R370" s="73" t="str">
        <f t="shared" si="34"/>
        <v/>
      </c>
      <c r="S370" s="73" t="str">
        <f t="shared" si="35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0"/>
        <v/>
      </c>
      <c r="N371" s="15"/>
      <c r="O371" s="73" t="str">
        <f t="shared" si="31"/>
        <v/>
      </c>
      <c r="P371" s="73">
        <f t="shared" si="32"/>
        <v>0</v>
      </c>
      <c r="Q371" s="73" t="str">
        <f t="shared" si="33"/>
        <v/>
      </c>
      <c r="R371" s="73" t="str">
        <f t="shared" si="34"/>
        <v/>
      </c>
      <c r="S371" s="73" t="str">
        <f t="shared" si="35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0"/>
        <v/>
      </c>
      <c r="N372" s="15"/>
      <c r="O372" s="73" t="str">
        <f t="shared" si="31"/>
        <v/>
      </c>
      <c r="P372" s="73">
        <f t="shared" si="32"/>
        <v>0</v>
      </c>
      <c r="Q372" s="73" t="str">
        <f t="shared" si="33"/>
        <v/>
      </c>
      <c r="R372" s="73" t="str">
        <f t="shared" si="34"/>
        <v/>
      </c>
      <c r="S372" s="73" t="str">
        <f t="shared" si="35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0"/>
        <v/>
      </c>
      <c r="N373" s="15"/>
      <c r="O373" s="73" t="str">
        <f t="shared" si="31"/>
        <v/>
      </c>
      <c r="P373" s="73">
        <f t="shared" si="32"/>
        <v>0</v>
      </c>
      <c r="Q373" s="73" t="str">
        <f t="shared" si="33"/>
        <v/>
      </c>
      <c r="R373" s="73" t="str">
        <f t="shared" si="34"/>
        <v/>
      </c>
      <c r="S373" s="73" t="str">
        <f t="shared" si="35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0"/>
        <v/>
      </c>
      <c r="N374" s="15"/>
      <c r="O374" s="73" t="str">
        <f t="shared" si="31"/>
        <v/>
      </c>
      <c r="P374" s="73">
        <f t="shared" si="32"/>
        <v>0</v>
      </c>
      <c r="Q374" s="73" t="str">
        <f t="shared" si="33"/>
        <v/>
      </c>
      <c r="R374" s="73" t="str">
        <f t="shared" si="34"/>
        <v/>
      </c>
      <c r="S374" s="73" t="str">
        <f t="shared" si="35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0"/>
        <v/>
      </c>
      <c r="N375" s="15"/>
      <c r="O375" s="73" t="str">
        <f t="shared" si="31"/>
        <v/>
      </c>
      <c r="P375" s="73">
        <f t="shared" si="32"/>
        <v>0</v>
      </c>
      <c r="Q375" s="73" t="str">
        <f t="shared" si="33"/>
        <v/>
      </c>
      <c r="R375" s="73" t="str">
        <f t="shared" si="34"/>
        <v/>
      </c>
      <c r="S375" s="73" t="str">
        <f t="shared" si="35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0"/>
        <v/>
      </c>
      <c r="N376" s="15"/>
      <c r="O376" s="73" t="str">
        <f t="shared" si="31"/>
        <v/>
      </c>
      <c r="P376" s="73">
        <f t="shared" si="32"/>
        <v>0</v>
      </c>
      <c r="Q376" s="73" t="str">
        <f t="shared" si="33"/>
        <v/>
      </c>
      <c r="R376" s="73" t="str">
        <f t="shared" si="34"/>
        <v/>
      </c>
      <c r="S376" s="73" t="str">
        <f t="shared" si="35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0"/>
        <v/>
      </c>
      <c r="N377" s="15"/>
      <c r="O377" s="73" t="str">
        <f t="shared" si="31"/>
        <v/>
      </c>
      <c r="P377" s="73">
        <f t="shared" si="32"/>
        <v>0</v>
      </c>
      <c r="Q377" s="73" t="str">
        <f t="shared" si="33"/>
        <v/>
      </c>
      <c r="R377" s="73" t="str">
        <f t="shared" si="34"/>
        <v/>
      </c>
      <c r="S377" s="73" t="str">
        <f t="shared" si="35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0"/>
        <v/>
      </c>
      <c r="N378" s="15"/>
      <c r="O378" s="73" t="str">
        <f t="shared" si="31"/>
        <v/>
      </c>
      <c r="P378" s="73">
        <f t="shared" si="32"/>
        <v>0</v>
      </c>
      <c r="Q378" s="73" t="str">
        <f t="shared" si="33"/>
        <v/>
      </c>
      <c r="R378" s="73" t="str">
        <f t="shared" si="34"/>
        <v/>
      </c>
      <c r="S378" s="73" t="str">
        <f t="shared" si="35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0"/>
        <v/>
      </c>
      <c r="N379" s="15"/>
      <c r="O379" s="73" t="str">
        <f t="shared" si="31"/>
        <v/>
      </c>
      <c r="P379" s="73">
        <f t="shared" si="32"/>
        <v>0</v>
      </c>
      <c r="Q379" s="73" t="str">
        <f t="shared" si="33"/>
        <v/>
      </c>
      <c r="R379" s="73" t="str">
        <f t="shared" si="34"/>
        <v/>
      </c>
      <c r="S379" s="73" t="str">
        <f t="shared" si="35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0"/>
        <v/>
      </c>
      <c r="N380" s="15"/>
      <c r="O380" s="73" t="str">
        <f t="shared" si="31"/>
        <v/>
      </c>
      <c r="P380" s="73">
        <f t="shared" si="32"/>
        <v>0</v>
      </c>
      <c r="Q380" s="73" t="str">
        <f t="shared" si="33"/>
        <v/>
      </c>
      <c r="R380" s="73" t="str">
        <f t="shared" si="34"/>
        <v/>
      </c>
      <c r="S380" s="73" t="str">
        <f t="shared" si="35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0"/>
        <v/>
      </c>
      <c r="N381" s="15"/>
      <c r="O381" s="73" t="str">
        <f t="shared" si="31"/>
        <v/>
      </c>
      <c r="P381" s="73">
        <f t="shared" si="32"/>
        <v>0</v>
      </c>
      <c r="Q381" s="73" t="str">
        <f t="shared" si="33"/>
        <v/>
      </c>
      <c r="R381" s="73" t="str">
        <f t="shared" si="34"/>
        <v/>
      </c>
      <c r="S381" s="73" t="str">
        <f t="shared" si="35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0"/>
        <v/>
      </c>
      <c r="N382" s="15"/>
      <c r="O382" s="73" t="str">
        <f t="shared" si="31"/>
        <v/>
      </c>
      <c r="P382" s="73">
        <f t="shared" si="32"/>
        <v>0</v>
      </c>
      <c r="Q382" s="73" t="str">
        <f t="shared" si="33"/>
        <v/>
      </c>
      <c r="R382" s="73" t="str">
        <f t="shared" si="34"/>
        <v/>
      </c>
      <c r="S382" s="73" t="str">
        <f t="shared" si="35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0"/>
        <v/>
      </c>
      <c r="N383" s="15"/>
      <c r="O383" s="73" t="str">
        <f t="shared" si="31"/>
        <v/>
      </c>
      <c r="P383" s="73">
        <f t="shared" si="32"/>
        <v>0</v>
      </c>
      <c r="Q383" s="73" t="str">
        <f t="shared" si="33"/>
        <v/>
      </c>
      <c r="R383" s="73" t="str">
        <f t="shared" si="34"/>
        <v/>
      </c>
      <c r="S383" s="73" t="str">
        <f t="shared" si="35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0"/>
        <v/>
      </c>
      <c r="N384" s="15"/>
      <c r="O384" s="73" t="str">
        <f t="shared" si="31"/>
        <v/>
      </c>
      <c r="P384" s="73">
        <f t="shared" si="32"/>
        <v>0</v>
      </c>
      <c r="Q384" s="73" t="str">
        <f t="shared" si="33"/>
        <v/>
      </c>
      <c r="R384" s="73" t="str">
        <f t="shared" si="34"/>
        <v/>
      </c>
      <c r="S384" s="73" t="str">
        <f t="shared" si="35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0"/>
        <v/>
      </c>
      <c r="N385" s="15"/>
      <c r="O385" s="73" t="str">
        <f t="shared" si="31"/>
        <v/>
      </c>
      <c r="P385" s="73">
        <f t="shared" si="32"/>
        <v>0</v>
      </c>
      <c r="Q385" s="73" t="str">
        <f t="shared" si="33"/>
        <v/>
      </c>
      <c r="R385" s="73" t="str">
        <f t="shared" si="34"/>
        <v/>
      </c>
      <c r="S385" s="73" t="str">
        <f t="shared" si="35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0"/>
        <v/>
      </c>
      <c r="N386" s="15"/>
      <c r="O386" s="73" t="str">
        <f t="shared" si="31"/>
        <v/>
      </c>
      <c r="P386" s="73">
        <f t="shared" si="32"/>
        <v>0</v>
      </c>
      <c r="Q386" s="73" t="str">
        <f t="shared" si="33"/>
        <v/>
      </c>
      <c r="R386" s="73" t="str">
        <f t="shared" si="34"/>
        <v/>
      </c>
      <c r="S386" s="73" t="str">
        <f t="shared" si="35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0"/>
        <v/>
      </c>
      <c r="N387" s="15"/>
      <c r="O387" s="73" t="str">
        <f t="shared" si="31"/>
        <v/>
      </c>
      <c r="P387" s="73">
        <f t="shared" si="32"/>
        <v>0</v>
      </c>
      <c r="Q387" s="73" t="str">
        <f t="shared" si="33"/>
        <v/>
      </c>
      <c r="R387" s="73" t="str">
        <f t="shared" si="34"/>
        <v/>
      </c>
      <c r="S387" s="73" t="str">
        <f t="shared" si="35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0"/>
        <v/>
      </c>
      <c r="N388" s="15"/>
      <c r="O388" s="73" t="str">
        <f t="shared" si="31"/>
        <v/>
      </c>
      <c r="P388" s="73">
        <f t="shared" si="32"/>
        <v>0</v>
      </c>
      <c r="Q388" s="73" t="str">
        <f t="shared" si="33"/>
        <v/>
      </c>
      <c r="R388" s="73" t="str">
        <f t="shared" si="34"/>
        <v/>
      </c>
      <c r="S388" s="73" t="str">
        <f t="shared" si="35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0"/>
        <v/>
      </c>
      <c r="N389" s="15"/>
      <c r="O389" s="73" t="str">
        <f t="shared" si="31"/>
        <v/>
      </c>
      <c r="P389" s="73">
        <f t="shared" si="32"/>
        <v>0</v>
      </c>
      <c r="Q389" s="73" t="str">
        <f t="shared" si="33"/>
        <v/>
      </c>
      <c r="R389" s="73" t="str">
        <f t="shared" si="34"/>
        <v/>
      </c>
      <c r="S389" s="73" t="str">
        <f t="shared" si="35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0"/>
        <v/>
      </c>
      <c r="N390" s="15"/>
      <c r="O390" s="73" t="str">
        <f t="shared" si="31"/>
        <v/>
      </c>
      <c r="P390" s="73">
        <f t="shared" si="32"/>
        <v>0</v>
      </c>
      <c r="Q390" s="73" t="str">
        <f t="shared" si="33"/>
        <v/>
      </c>
      <c r="R390" s="73" t="str">
        <f t="shared" si="34"/>
        <v/>
      </c>
      <c r="S390" s="73" t="str">
        <f t="shared" si="35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0"/>
        <v/>
      </c>
      <c r="N391" s="15"/>
      <c r="O391" s="73" t="str">
        <f t="shared" si="31"/>
        <v/>
      </c>
      <c r="P391" s="73">
        <f t="shared" si="32"/>
        <v>0</v>
      </c>
      <c r="Q391" s="73" t="str">
        <f t="shared" si="33"/>
        <v/>
      </c>
      <c r="R391" s="73" t="str">
        <f t="shared" si="34"/>
        <v/>
      </c>
      <c r="S391" s="73" t="str">
        <f t="shared" si="35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0"/>
        <v/>
      </c>
      <c r="N392" s="15"/>
      <c r="O392" s="73" t="str">
        <f t="shared" si="31"/>
        <v/>
      </c>
      <c r="P392" s="73">
        <f t="shared" si="32"/>
        <v>0</v>
      </c>
      <c r="Q392" s="73" t="str">
        <f t="shared" si="33"/>
        <v/>
      </c>
      <c r="R392" s="73" t="str">
        <f t="shared" si="34"/>
        <v/>
      </c>
      <c r="S392" s="73" t="str">
        <f t="shared" si="35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0"/>
        <v/>
      </c>
      <c r="N393" s="15"/>
      <c r="O393" s="73" t="str">
        <f t="shared" si="31"/>
        <v/>
      </c>
      <c r="P393" s="73">
        <f t="shared" si="32"/>
        <v>0</v>
      </c>
      <c r="Q393" s="73" t="str">
        <f t="shared" si="33"/>
        <v/>
      </c>
      <c r="R393" s="73" t="str">
        <f t="shared" si="34"/>
        <v/>
      </c>
      <c r="S393" s="73" t="str">
        <f t="shared" si="35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0"/>
        <v/>
      </c>
      <c r="N394" s="15"/>
      <c r="O394" s="73" t="str">
        <f t="shared" si="31"/>
        <v/>
      </c>
      <c r="P394" s="73">
        <f t="shared" si="32"/>
        <v>0</v>
      </c>
      <c r="Q394" s="73" t="str">
        <f t="shared" si="33"/>
        <v/>
      </c>
      <c r="R394" s="73" t="str">
        <f t="shared" si="34"/>
        <v/>
      </c>
      <c r="S394" s="73" t="str">
        <f t="shared" si="35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0"/>
        <v/>
      </c>
      <c r="N395" s="15"/>
      <c r="O395" s="73" t="str">
        <f t="shared" si="31"/>
        <v/>
      </c>
      <c r="P395" s="73">
        <f t="shared" si="32"/>
        <v>0</v>
      </c>
      <c r="Q395" s="73" t="str">
        <f t="shared" si="33"/>
        <v/>
      </c>
      <c r="R395" s="73" t="str">
        <f t="shared" si="34"/>
        <v/>
      </c>
      <c r="S395" s="73" t="str">
        <f t="shared" si="35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0"/>
        <v/>
      </c>
      <c r="N396" s="15"/>
      <c r="O396" s="73" t="str">
        <f t="shared" si="31"/>
        <v/>
      </c>
      <c r="P396" s="73">
        <f t="shared" si="32"/>
        <v>0</v>
      </c>
      <c r="Q396" s="73" t="str">
        <f t="shared" si="33"/>
        <v/>
      </c>
      <c r="R396" s="73" t="str">
        <f t="shared" si="34"/>
        <v/>
      </c>
      <c r="S396" s="73" t="str">
        <f t="shared" si="35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0"/>
        <v/>
      </c>
      <c r="N397" s="15"/>
      <c r="O397" s="73" t="str">
        <f t="shared" si="31"/>
        <v/>
      </c>
      <c r="P397" s="73">
        <f t="shared" si="32"/>
        <v>0</v>
      </c>
      <c r="Q397" s="73" t="str">
        <f t="shared" si="33"/>
        <v/>
      </c>
      <c r="R397" s="73" t="str">
        <f t="shared" si="34"/>
        <v/>
      </c>
      <c r="S397" s="73" t="str">
        <f t="shared" si="35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0"/>
        <v/>
      </c>
      <c r="N398" s="15"/>
      <c r="O398" s="73" t="str">
        <f t="shared" si="31"/>
        <v/>
      </c>
      <c r="P398" s="73">
        <f t="shared" si="32"/>
        <v>0</v>
      </c>
      <c r="Q398" s="73" t="str">
        <f t="shared" si="33"/>
        <v/>
      </c>
      <c r="R398" s="73" t="str">
        <f t="shared" si="34"/>
        <v/>
      </c>
      <c r="S398" s="73" t="str">
        <f t="shared" si="35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6">IF(G399&amp;I399&amp;J399&amp;K399&amp;L399="","",G399+I399+J399-K399-L399)</f>
        <v/>
      </c>
      <c r="N399" s="15"/>
      <c r="O399" s="73" t="str">
        <f t="shared" ref="O399:O462" si="37">IF($H399="E",G399,"")</f>
        <v/>
      </c>
      <c r="P399" s="73">
        <f t="shared" si="32"/>
        <v>0</v>
      </c>
      <c r="Q399" s="73" t="str">
        <f t="shared" si="33"/>
        <v/>
      </c>
      <c r="R399" s="73" t="str">
        <f t="shared" si="34"/>
        <v/>
      </c>
      <c r="S399" s="73" t="str">
        <f t="shared" si="35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6"/>
        <v/>
      </c>
      <c r="N400" s="15"/>
      <c r="O400" s="73" t="str">
        <f t="shared" si="37"/>
        <v/>
      </c>
      <c r="P400" s="73">
        <f t="shared" ref="P400:P463" si="38">IF($H400=0%,G400,"")</f>
        <v>0</v>
      </c>
      <c r="Q400" s="73" t="str">
        <f t="shared" ref="Q400:Q463" si="39">IF(OR($H400=2%,$H400=6%,$H400=8%),$I400/$H400,"")</f>
        <v/>
      </c>
      <c r="R400" s="73" t="str">
        <f t="shared" ref="R400:R463" si="40">IF(OR($H400=15%,$H400=16%),$I400/$H400,"")</f>
        <v/>
      </c>
      <c r="S400" s="73" t="str">
        <f t="shared" ref="S400:S463" si="41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6"/>
        <v/>
      </c>
      <c r="N401" s="15"/>
      <c r="O401" s="73" t="str">
        <f t="shared" si="37"/>
        <v/>
      </c>
      <c r="P401" s="73">
        <f t="shared" si="38"/>
        <v>0</v>
      </c>
      <c r="Q401" s="73" t="str">
        <f t="shared" si="39"/>
        <v/>
      </c>
      <c r="R401" s="73" t="str">
        <f t="shared" si="40"/>
        <v/>
      </c>
      <c r="S401" s="73" t="str">
        <f t="shared" si="41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6"/>
        <v/>
      </c>
      <c r="N402" s="15"/>
      <c r="O402" s="73" t="str">
        <f t="shared" si="37"/>
        <v/>
      </c>
      <c r="P402" s="73">
        <f t="shared" si="38"/>
        <v>0</v>
      </c>
      <c r="Q402" s="73" t="str">
        <f t="shared" si="39"/>
        <v/>
      </c>
      <c r="R402" s="73" t="str">
        <f t="shared" si="40"/>
        <v/>
      </c>
      <c r="S402" s="73" t="str">
        <f t="shared" si="41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6"/>
        <v/>
      </c>
      <c r="N403" s="15"/>
      <c r="O403" s="73" t="str">
        <f t="shared" si="37"/>
        <v/>
      </c>
      <c r="P403" s="73">
        <f t="shared" si="38"/>
        <v>0</v>
      </c>
      <c r="Q403" s="73" t="str">
        <f t="shared" si="39"/>
        <v/>
      </c>
      <c r="R403" s="73" t="str">
        <f t="shared" si="40"/>
        <v/>
      </c>
      <c r="S403" s="73" t="str">
        <f t="shared" si="41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6"/>
        <v/>
      </c>
      <c r="N404" s="15"/>
      <c r="O404" s="73" t="str">
        <f t="shared" si="37"/>
        <v/>
      </c>
      <c r="P404" s="73">
        <f t="shared" si="38"/>
        <v>0</v>
      </c>
      <c r="Q404" s="73" t="str">
        <f t="shared" si="39"/>
        <v/>
      </c>
      <c r="R404" s="73" t="str">
        <f t="shared" si="40"/>
        <v/>
      </c>
      <c r="S404" s="73" t="str">
        <f t="shared" si="41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6"/>
        <v/>
      </c>
      <c r="N405" s="15"/>
      <c r="O405" s="73" t="str">
        <f t="shared" si="37"/>
        <v/>
      </c>
      <c r="P405" s="73">
        <f t="shared" si="38"/>
        <v>0</v>
      </c>
      <c r="Q405" s="73" t="str">
        <f t="shared" si="39"/>
        <v/>
      </c>
      <c r="R405" s="73" t="str">
        <f t="shared" si="40"/>
        <v/>
      </c>
      <c r="S405" s="73" t="str">
        <f t="shared" si="41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6"/>
        <v/>
      </c>
      <c r="N406" s="15"/>
      <c r="O406" s="73" t="str">
        <f t="shared" si="37"/>
        <v/>
      </c>
      <c r="P406" s="73">
        <f t="shared" si="38"/>
        <v>0</v>
      </c>
      <c r="Q406" s="73" t="str">
        <f t="shared" si="39"/>
        <v/>
      </c>
      <c r="R406" s="73" t="str">
        <f t="shared" si="40"/>
        <v/>
      </c>
      <c r="S406" s="73" t="str">
        <f t="shared" si="41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6"/>
        <v/>
      </c>
      <c r="N407" s="15"/>
      <c r="O407" s="73" t="str">
        <f t="shared" si="37"/>
        <v/>
      </c>
      <c r="P407" s="73">
        <f t="shared" si="38"/>
        <v>0</v>
      </c>
      <c r="Q407" s="73" t="str">
        <f t="shared" si="39"/>
        <v/>
      </c>
      <c r="R407" s="73" t="str">
        <f t="shared" si="40"/>
        <v/>
      </c>
      <c r="S407" s="73" t="str">
        <f t="shared" si="41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6"/>
        <v/>
      </c>
      <c r="N408" s="15"/>
      <c r="O408" s="73" t="str">
        <f t="shared" si="37"/>
        <v/>
      </c>
      <c r="P408" s="73">
        <f t="shared" si="38"/>
        <v>0</v>
      </c>
      <c r="Q408" s="73" t="str">
        <f t="shared" si="39"/>
        <v/>
      </c>
      <c r="R408" s="73" t="str">
        <f t="shared" si="40"/>
        <v/>
      </c>
      <c r="S408" s="73" t="str">
        <f t="shared" si="41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6"/>
        <v/>
      </c>
      <c r="N409" s="15"/>
      <c r="O409" s="73" t="str">
        <f t="shared" si="37"/>
        <v/>
      </c>
      <c r="P409" s="73">
        <f t="shared" si="38"/>
        <v>0</v>
      </c>
      <c r="Q409" s="73" t="str">
        <f t="shared" si="39"/>
        <v/>
      </c>
      <c r="R409" s="73" t="str">
        <f t="shared" si="40"/>
        <v/>
      </c>
      <c r="S409" s="73" t="str">
        <f t="shared" si="41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6"/>
        <v/>
      </c>
      <c r="N410" s="15"/>
      <c r="O410" s="73" t="str">
        <f t="shared" si="37"/>
        <v/>
      </c>
      <c r="P410" s="73">
        <f t="shared" si="38"/>
        <v>0</v>
      </c>
      <c r="Q410" s="73" t="str">
        <f t="shared" si="39"/>
        <v/>
      </c>
      <c r="R410" s="73" t="str">
        <f t="shared" si="40"/>
        <v/>
      </c>
      <c r="S410" s="73" t="str">
        <f t="shared" si="41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6"/>
        <v/>
      </c>
      <c r="N411" s="15"/>
      <c r="O411" s="73" t="str">
        <f t="shared" si="37"/>
        <v/>
      </c>
      <c r="P411" s="73">
        <f t="shared" si="38"/>
        <v>0</v>
      </c>
      <c r="Q411" s="73" t="str">
        <f t="shared" si="39"/>
        <v/>
      </c>
      <c r="R411" s="73" t="str">
        <f t="shared" si="40"/>
        <v/>
      </c>
      <c r="S411" s="73" t="str">
        <f t="shared" si="41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6"/>
        <v/>
      </c>
      <c r="N412" s="15"/>
      <c r="O412" s="73" t="str">
        <f t="shared" si="37"/>
        <v/>
      </c>
      <c r="P412" s="73">
        <f t="shared" si="38"/>
        <v>0</v>
      </c>
      <c r="Q412" s="73" t="str">
        <f t="shared" si="39"/>
        <v/>
      </c>
      <c r="R412" s="73" t="str">
        <f t="shared" si="40"/>
        <v/>
      </c>
      <c r="S412" s="73" t="str">
        <f t="shared" si="41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6"/>
        <v/>
      </c>
      <c r="N413" s="15"/>
      <c r="O413" s="73" t="str">
        <f t="shared" si="37"/>
        <v/>
      </c>
      <c r="P413" s="73">
        <f t="shared" si="38"/>
        <v>0</v>
      </c>
      <c r="Q413" s="73" t="str">
        <f t="shared" si="39"/>
        <v/>
      </c>
      <c r="R413" s="73" t="str">
        <f t="shared" si="40"/>
        <v/>
      </c>
      <c r="S413" s="73" t="str">
        <f t="shared" si="41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6"/>
        <v/>
      </c>
      <c r="N414" s="15"/>
      <c r="O414" s="73" t="str">
        <f t="shared" si="37"/>
        <v/>
      </c>
      <c r="P414" s="73">
        <f t="shared" si="38"/>
        <v>0</v>
      </c>
      <c r="Q414" s="73" t="str">
        <f t="shared" si="39"/>
        <v/>
      </c>
      <c r="R414" s="73" t="str">
        <f t="shared" si="40"/>
        <v/>
      </c>
      <c r="S414" s="73" t="str">
        <f t="shared" si="41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6"/>
        <v/>
      </c>
      <c r="N415" s="15"/>
      <c r="O415" s="73" t="str">
        <f t="shared" si="37"/>
        <v/>
      </c>
      <c r="P415" s="73">
        <f t="shared" si="38"/>
        <v>0</v>
      </c>
      <c r="Q415" s="73" t="str">
        <f t="shared" si="39"/>
        <v/>
      </c>
      <c r="R415" s="73" t="str">
        <f t="shared" si="40"/>
        <v/>
      </c>
      <c r="S415" s="73" t="str">
        <f t="shared" si="41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6"/>
        <v/>
      </c>
      <c r="N416" s="15"/>
      <c r="O416" s="73" t="str">
        <f t="shared" si="37"/>
        <v/>
      </c>
      <c r="P416" s="73">
        <f t="shared" si="38"/>
        <v>0</v>
      </c>
      <c r="Q416" s="73" t="str">
        <f t="shared" si="39"/>
        <v/>
      </c>
      <c r="R416" s="73" t="str">
        <f t="shared" si="40"/>
        <v/>
      </c>
      <c r="S416" s="73" t="str">
        <f t="shared" si="41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6"/>
        <v/>
      </c>
      <c r="N417" s="15"/>
      <c r="O417" s="73" t="str">
        <f t="shared" si="37"/>
        <v/>
      </c>
      <c r="P417" s="73">
        <f t="shared" si="38"/>
        <v>0</v>
      </c>
      <c r="Q417" s="73" t="str">
        <f t="shared" si="39"/>
        <v/>
      </c>
      <c r="R417" s="73" t="str">
        <f t="shared" si="40"/>
        <v/>
      </c>
      <c r="S417" s="73" t="str">
        <f t="shared" si="41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6"/>
        <v/>
      </c>
      <c r="N418" s="15"/>
      <c r="O418" s="73" t="str">
        <f t="shared" si="37"/>
        <v/>
      </c>
      <c r="P418" s="73">
        <f t="shared" si="38"/>
        <v>0</v>
      </c>
      <c r="Q418" s="73" t="str">
        <f t="shared" si="39"/>
        <v/>
      </c>
      <c r="R418" s="73" t="str">
        <f t="shared" si="40"/>
        <v/>
      </c>
      <c r="S418" s="73" t="str">
        <f t="shared" si="41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6"/>
        <v/>
      </c>
      <c r="N419" s="15"/>
      <c r="O419" s="73" t="str">
        <f t="shared" si="37"/>
        <v/>
      </c>
      <c r="P419" s="73">
        <f t="shared" si="38"/>
        <v>0</v>
      </c>
      <c r="Q419" s="73" t="str">
        <f t="shared" si="39"/>
        <v/>
      </c>
      <c r="R419" s="73" t="str">
        <f t="shared" si="40"/>
        <v/>
      </c>
      <c r="S419" s="73" t="str">
        <f t="shared" si="41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6"/>
        <v/>
      </c>
      <c r="N420" s="15"/>
      <c r="O420" s="73" t="str">
        <f t="shared" si="37"/>
        <v/>
      </c>
      <c r="P420" s="73">
        <f t="shared" si="38"/>
        <v>0</v>
      </c>
      <c r="Q420" s="73" t="str">
        <f t="shared" si="39"/>
        <v/>
      </c>
      <c r="R420" s="73" t="str">
        <f t="shared" si="40"/>
        <v/>
      </c>
      <c r="S420" s="73" t="str">
        <f t="shared" si="41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6"/>
        <v/>
      </c>
      <c r="N421" s="15"/>
      <c r="O421" s="73" t="str">
        <f t="shared" si="37"/>
        <v/>
      </c>
      <c r="P421" s="73">
        <f t="shared" si="38"/>
        <v>0</v>
      </c>
      <c r="Q421" s="73" t="str">
        <f t="shared" si="39"/>
        <v/>
      </c>
      <c r="R421" s="73" t="str">
        <f t="shared" si="40"/>
        <v/>
      </c>
      <c r="S421" s="73" t="str">
        <f t="shared" si="41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6"/>
        <v/>
      </c>
      <c r="N422" s="15"/>
      <c r="O422" s="73" t="str">
        <f t="shared" si="37"/>
        <v/>
      </c>
      <c r="P422" s="73">
        <f t="shared" si="38"/>
        <v>0</v>
      </c>
      <c r="Q422" s="73" t="str">
        <f t="shared" si="39"/>
        <v/>
      </c>
      <c r="R422" s="73" t="str">
        <f t="shared" si="40"/>
        <v/>
      </c>
      <c r="S422" s="73" t="str">
        <f t="shared" si="41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6"/>
        <v/>
      </c>
      <c r="N423" s="15"/>
      <c r="O423" s="73" t="str">
        <f t="shared" si="37"/>
        <v/>
      </c>
      <c r="P423" s="73">
        <f t="shared" si="38"/>
        <v>0</v>
      </c>
      <c r="Q423" s="73" t="str">
        <f t="shared" si="39"/>
        <v/>
      </c>
      <c r="R423" s="73" t="str">
        <f t="shared" si="40"/>
        <v/>
      </c>
      <c r="S423" s="73" t="str">
        <f t="shared" si="41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6"/>
        <v/>
      </c>
      <c r="N424" s="15"/>
      <c r="O424" s="73" t="str">
        <f t="shared" si="37"/>
        <v/>
      </c>
      <c r="P424" s="73">
        <f t="shared" si="38"/>
        <v>0</v>
      </c>
      <c r="Q424" s="73" t="str">
        <f t="shared" si="39"/>
        <v/>
      </c>
      <c r="R424" s="73" t="str">
        <f t="shared" si="40"/>
        <v/>
      </c>
      <c r="S424" s="73" t="str">
        <f t="shared" si="41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6"/>
        <v/>
      </c>
      <c r="N425" s="15"/>
      <c r="O425" s="73" t="str">
        <f t="shared" si="37"/>
        <v/>
      </c>
      <c r="P425" s="73">
        <f t="shared" si="38"/>
        <v>0</v>
      </c>
      <c r="Q425" s="73" t="str">
        <f t="shared" si="39"/>
        <v/>
      </c>
      <c r="R425" s="73" t="str">
        <f t="shared" si="40"/>
        <v/>
      </c>
      <c r="S425" s="73" t="str">
        <f t="shared" si="41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6"/>
        <v/>
      </c>
      <c r="N426" s="15"/>
      <c r="O426" s="73" t="str">
        <f t="shared" si="37"/>
        <v/>
      </c>
      <c r="P426" s="73">
        <f t="shared" si="38"/>
        <v>0</v>
      </c>
      <c r="Q426" s="73" t="str">
        <f t="shared" si="39"/>
        <v/>
      </c>
      <c r="R426" s="73" t="str">
        <f t="shared" si="40"/>
        <v/>
      </c>
      <c r="S426" s="73" t="str">
        <f t="shared" si="41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6"/>
        <v/>
      </c>
      <c r="N427" s="15"/>
      <c r="O427" s="73" t="str">
        <f t="shared" si="37"/>
        <v/>
      </c>
      <c r="P427" s="73">
        <f t="shared" si="38"/>
        <v>0</v>
      </c>
      <c r="Q427" s="73" t="str">
        <f t="shared" si="39"/>
        <v/>
      </c>
      <c r="R427" s="73" t="str">
        <f t="shared" si="40"/>
        <v/>
      </c>
      <c r="S427" s="73" t="str">
        <f t="shared" si="41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6"/>
        <v/>
      </c>
      <c r="N428" s="15"/>
      <c r="O428" s="73" t="str">
        <f t="shared" si="37"/>
        <v/>
      </c>
      <c r="P428" s="73">
        <f t="shared" si="38"/>
        <v>0</v>
      </c>
      <c r="Q428" s="73" t="str">
        <f t="shared" si="39"/>
        <v/>
      </c>
      <c r="R428" s="73" t="str">
        <f t="shared" si="40"/>
        <v/>
      </c>
      <c r="S428" s="73" t="str">
        <f t="shared" si="41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6"/>
        <v/>
      </c>
      <c r="N429" s="15"/>
      <c r="O429" s="73" t="str">
        <f t="shared" si="37"/>
        <v/>
      </c>
      <c r="P429" s="73">
        <f t="shared" si="38"/>
        <v>0</v>
      </c>
      <c r="Q429" s="73" t="str">
        <f t="shared" si="39"/>
        <v/>
      </c>
      <c r="R429" s="73" t="str">
        <f t="shared" si="40"/>
        <v/>
      </c>
      <c r="S429" s="73" t="str">
        <f t="shared" si="41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6"/>
        <v/>
      </c>
      <c r="N430" s="15"/>
      <c r="O430" s="73" t="str">
        <f t="shared" si="37"/>
        <v/>
      </c>
      <c r="P430" s="73">
        <f t="shared" si="38"/>
        <v>0</v>
      </c>
      <c r="Q430" s="73" t="str">
        <f t="shared" si="39"/>
        <v/>
      </c>
      <c r="R430" s="73" t="str">
        <f t="shared" si="40"/>
        <v/>
      </c>
      <c r="S430" s="73" t="str">
        <f t="shared" si="41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6"/>
        <v/>
      </c>
      <c r="N431" s="15"/>
      <c r="O431" s="73" t="str">
        <f t="shared" si="37"/>
        <v/>
      </c>
      <c r="P431" s="73">
        <f t="shared" si="38"/>
        <v>0</v>
      </c>
      <c r="Q431" s="73" t="str">
        <f t="shared" si="39"/>
        <v/>
      </c>
      <c r="R431" s="73" t="str">
        <f t="shared" si="40"/>
        <v/>
      </c>
      <c r="S431" s="73" t="str">
        <f t="shared" si="41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6"/>
        <v/>
      </c>
      <c r="N432" s="15"/>
      <c r="O432" s="73" t="str">
        <f t="shared" si="37"/>
        <v/>
      </c>
      <c r="P432" s="73">
        <f t="shared" si="38"/>
        <v>0</v>
      </c>
      <c r="Q432" s="73" t="str">
        <f t="shared" si="39"/>
        <v/>
      </c>
      <c r="R432" s="73" t="str">
        <f t="shared" si="40"/>
        <v/>
      </c>
      <c r="S432" s="73" t="str">
        <f t="shared" si="41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6"/>
        <v/>
      </c>
      <c r="N433" s="15"/>
      <c r="O433" s="73" t="str">
        <f t="shared" si="37"/>
        <v/>
      </c>
      <c r="P433" s="73">
        <f t="shared" si="38"/>
        <v>0</v>
      </c>
      <c r="Q433" s="73" t="str">
        <f t="shared" si="39"/>
        <v/>
      </c>
      <c r="R433" s="73" t="str">
        <f t="shared" si="40"/>
        <v/>
      </c>
      <c r="S433" s="73" t="str">
        <f t="shared" si="41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6"/>
        <v/>
      </c>
      <c r="N434" s="15"/>
      <c r="O434" s="73" t="str">
        <f t="shared" si="37"/>
        <v/>
      </c>
      <c r="P434" s="73">
        <f t="shared" si="38"/>
        <v>0</v>
      </c>
      <c r="Q434" s="73" t="str">
        <f t="shared" si="39"/>
        <v/>
      </c>
      <c r="R434" s="73" t="str">
        <f t="shared" si="40"/>
        <v/>
      </c>
      <c r="S434" s="73" t="str">
        <f t="shared" si="41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6"/>
        <v/>
      </c>
      <c r="N435" s="15"/>
      <c r="O435" s="73" t="str">
        <f t="shared" si="37"/>
        <v/>
      </c>
      <c r="P435" s="73">
        <f t="shared" si="38"/>
        <v>0</v>
      </c>
      <c r="Q435" s="73" t="str">
        <f t="shared" si="39"/>
        <v/>
      </c>
      <c r="R435" s="73" t="str">
        <f t="shared" si="40"/>
        <v/>
      </c>
      <c r="S435" s="73" t="str">
        <f t="shared" si="41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6"/>
        <v/>
      </c>
      <c r="N436" s="15"/>
      <c r="O436" s="73" t="str">
        <f t="shared" si="37"/>
        <v/>
      </c>
      <c r="P436" s="73">
        <f t="shared" si="38"/>
        <v>0</v>
      </c>
      <c r="Q436" s="73" t="str">
        <f t="shared" si="39"/>
        <v/>
      </c>
      <c r="R436" s="73" t="str">
        <f t="shared" si="40"/>
        <v/>
      </c>
      <c r="S436" s="73" t="str">
        <f t="shared" si="41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6"/>
        <v/>
      </c>
      <c r="N437" s="15"/>
      <c r="O437" s="73" t="str">
        <f t="shared" si="37"/>
        <v/>
      </c>
      <c r="P437" s="73">
        <f t="shared" si="38"/>
        <v>0</v>
      </c>
      <c r="Q437" s="73" t="str">
        <f t="shared" si="39"/>
        <v/>
      </c>
      <c r="R437" s="73" t="str">
        <f t="shared" si="40"/>
        <v/>
      </c>
      <c r="S437" s="73" t="str">
        <f t="shared" si="41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6"/>
        <v/>
      </c>
      <c r="N438" s="15"/>
      <c r="O438" s="73" t="str">
        <f t="shared" si="37"/>
        <v/>
      </c>
      <c r="P438" s="73">
        <f t="shared" si="38"/>
        <v>0</v>
      </c>
      <c r="Q438" s="73" t="str">
        <f t="shared" si="39"/>
        <v/>
      </c>
      <c r="R438" s="73" t="str">
        <f t="shared" si="40"/>
        <v/>
      </c>
      <c r="S438" s="73" t="str">
        <f t="shared" si="41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6"/>
        <v/>
      </c>
      <c r="N439" s="15"/>
      <c r="O439" s="73" t="str">
        <f t="shared" si="37"/>
        <v/>
      </c>
      <c r="P439" s="73">
        <f t="shared" si="38"/>
        <v>0</v>
      </c>
      <c r="Q439" s="73" t="str">
        <f t="shared" si="39"/>
        <v/>
      </c>
      <c r="R439" s="73" t="str">
        <f t="shared" si="40"/>
        <v/>
      </c>
      <c r="S439" s="73" t="str">
        <f t="shared" si="41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6"/>
        <v/>
      </c>
      <c r="N440" s="15"/>
      <c r="O440" s="73" t="str">
        <f t="shared" si="37"/>
        <v/>
      </c>
      <c r="P440" s="73">
        <f t="shared" si="38"/>
        <v>0</v>
      </c>
      <c r="Q440" s="73" t="str">
        <f t="shared" si="39"/>
        <v/>
      </c>
      <c r="R440" s="73" t="str">
        <f t="shared" si="40"/>
        <v/>
      </c>
      <c r="S440" s="73" t="str">
        <f t="shared" si="41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6"/>
        <v/>
      </c>
      <c r="N441" s="15"/>
      <c r="O441" s="73" t="str">
        <f t="shared" si="37"/>
        <v/>
      </c>
      <c r="P441" s="73">
        <f t="shared" si="38"/>
        <v>0</v>
      </c>
      <c r="Q441" s="73" t="str">
        <f t="shared" si="39"/>
        <v/>
      </c>
      <c r="R441" s="73" t="str">
        <f t="shared" si="40"/>
        <v/>
      </c>
      <c r="S441" s="73" t="str">
        <f t="shared" si="41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6"/>
        <v/>
      </c>
      <c r="N442" s="15"/>
      <c r="O442" s="73" t="str">
        <f t="shared" si="37"/>
        <v/>
      </c>
      <c r="P442" s="73">
        <f t="shared" si="38"/>
        <v>0</v>
      </c>
      <c r="Q442" s="73" t="str">
        <f t="shared" si="39"/>
        <v/>
      </c>
      <c r="R442" s="73" t="str">
        <f t="shared" si="40"/>
        <v/>
      </c>
      <c r="S442" s="73" t="str">
        <f t="shared" si="41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6"/>
        <v/>
      </c>
      <c r="N443" s="15"/>
      <c r="O443" s="73" t="str">
        <f t="shared" si="37"/>
        <v/>
      </c>
      <c r="P443" s="73">
        <f t="shared" si="38"/>
        <v>0</v>
      </c>
      <c r="Q443" s="73" t="str">
        <f t="shared" si="39"/>
        <v/>
      </c>
      <c r="R443" s="73" t="str">
        <f t="shared" si="40"/>
        <v/>
      </c>
      <c r="S443" s="73" t="str">
        <f t="shared" si="41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6"/>
        <v/>
      </c>
      <c r="N444" s="15"/>
      <c r="O444" s="73" t="str">
        <f t="shared" si="37"/>
        <v/>
      </c>
      <c r="P444" s="73">
        <f t="shared" si="38"/>
        <v>0</v>
      </c>
      <c r="Q444" s="73" t="str">
        <f t="shared" si="39"/>
        <v/>
      </c>
      <c r="R444" s="73" t="str">
        <f t="shared" si="40"/>
        <v/>
      </c>
      <c r="S444" s="73" t="str">
        <f t="shared" si="41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6"/>
        <v/>
      </c>
      <c r="N445" s="15"/>
      <c r="O445" s="73" t="str">
        <f t="shared" si="37"/>
        <v/>
      </c>
      <c r="P445" s="73">
        <f t="shared" si="38"/>
        <v>0</v>
      </c>
      <c r="Q445" s="73" t="str">
        <f t="shared" si="39"/>
        <v/>
      </c>
      <c r="R445" s="73" t="str">
        <f t="shared" si="40"/>
        <v/>
      </c>
      <c r="S445" s="73" t="str">
        <f t="shared" si="41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6"/>
        <v/>
      </c>
      <c r="N446" s="15"/>
      <c r="O446" s="73" t="str">
        <f t="shared" si="37"/>
        <v/>
      </c>
      <c r="P446" s="73">
        <f t="shared" si="38"/>
        <v>0</v>
      </c>
      <c r="Q446" s="73" t="str">
        <f t="shared" si="39"/>
        <v/>
      </c>
      <c r="R446" s="73" t="str">
        <f t="shared" si="40"/>
        <v/>
      </c>
      <c r="S446" s="73" t="str">
        <f t="shared" si="41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6"/>
        <v/>
      </c>
      <c r="N447" s="15"/>
      <c r="O447" s="73" t="str">
        <f t="shared" si="37"/>
        <v/>
      </c>
      <c r="P447" s="73">
        <f t="shared" si="38"/>
        <v>0</v>
      </c>
      <c r="Q447" s="73" t="str">
        <f t="shared" si="39"/>
        <v/>
      </c>
      <c r="R447" s="73" t="str">
        <f t="shared" si="40"/>
        <v/>
      </c>
      <c r="S447" s="73" t="str">
        <f t="shared" si="41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6"/>
        <v/>
      </c>
      <c r="N448" s="15"/>
      <c r="O448" s="73" t="str">
        <f t="shared" si="37"/>
        <v/>
      </c>
      <c r="P448" s="73">
        <f t="shared" si="38"/>
        <v>0</v>
      </c>
      <c r="Q448" s="73" t="str">
        <f t="shared" si="39"/>
        <v/>
      </c>
      <c r="R448" s="73" t="str">
        <f t="shared" si="40"/>
        <v/>
      </c>
      <c r="S448" s="73" t="str">
        <f t="shared" si="41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6"/>
        <v/>
      </c>
      <c r="N449" s="15"/>
      <c r="O449" s="73" t="str">
        <f t="shared" si="37"/>
        <v/>
      </c>
      <c r="P449" s="73">
        <f t="shared" si="38"/>
        <v>0</v>
      </c>
      <c r="Q449" s="73" t="str">
        <f t="shared" si="39"/>
        <v/>
      </c>
      <c r="R449" s="73" t="str">
        <f t="shared" si="40"/>
        <v/>
      </c>
      <c r="S449" s="73" t="str">
        <f t="shared" si="41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6"/>
        <v/>
      </c>
      <c r="N450" s="15"/>
      <c r="O450" s="73" t="str">
        <f t="shared" si="37"/>
        <v/>
      </c>
      <c r="P450" s="73">
        <f t="shared" si="38"/>
        <v>0</v>
      </c>
      <c r="Q450" s="73" t="str">
        <f t="shared" si="39"/>
        <v/>
      </c>
      <c r="R450" s="73" t="str">
        <f t="shared" si="40"/>
        <v/>
      </c>
      <c r="S450" s="73" t="str">
        <f t="shared" si="41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6"/>
        <v/>
      </c>
      <c r="N451" s="15"/>
      <c r="O451" s="73" t="str">
        <f t="shared" si="37"/>
        <v/>
      </c>
      <c r="P451" s="73">
        <f t="shared" si="38"/>
        <v>0</v>
      </c>
      <c r="Q451" s="73" t="str">
        <f t="shared" si="39"/>
        <v/>
      </c>
      <c r="R451" s="73" t="str">
        <f t="shared" si="40"/>
        <v/>
      </c>
      <c r="S451" s="73" t="str">
        <f t="shared" si="41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6"/>
        <v/>
      </c>
      <c r="N452" s="15"/>
      <c r="O452" s="73" t="str">
        <f t="shared" si="37"/>
        <v/>
      </c>
      <c r="P452" s="73">
        <f t="shared" si="38"/>
        <v>0</v>
      </c>
      <c r="Q452" s="73" t="str">
        <f t="shared" si="39"/>
        <v/>
      </c>
      <c r="R452" s="73" t="str">
        <f t="shared" si="40"/>
        <v/>
      </c>
      <c r="S452" s="73" t="str">
        <f t="shared" si="41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6"/>
        <v/>
      </c>
      <c r="N453" s="15"/>
      <c r="O453" s="73" t="str">
        <f t="shared" si="37"/>
        <v/>
      </c>
      <c r="P453" s="73">
        <f t="shared" si="38"/>
        <v>0</v>
      </c>
      <c r="Q453" s="73" t="str">
        <f t="shared" si="39"/>
        <v/>
      </c>
      <c r="R453" s="73" t="str">
        <f t="shared" si="40"/>
        <v/>
      </c>
      <c r="S453" s="73" t="str">
        <f t="shared" si="41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6"/>
        <v/>
      </c>
      <c r="N454" s="15"/>
      <c r="O454" s="73" t="str">
        <f t="shared" si="37"/>
        <v/>
      </c>
      <c r="P454" s="73">
        <f t="shared" si="38"/>
        <v>0</v>
      </c>
      <c r="Q454" s="73" t="str">
        <f t="shared" si="39"/>
        <v/>
      </c>
      <c r="R454" s="73" t="str">
        <f t="shared" si="40"/>
        <v/>
      </c>
      <c r="S454" s="73" t="str">
        <f t="shared" si="41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6"/>
        <v/>
      </c>
      <c r="N455" s="15"/>
      <c r="O455" s="73" t="str">
        <f t="shared" si="37"/>
        <v/>
      </c>
      <c r="P455" s="73">
        <f t="shared" si="38"/>
        <v>0</v>
      </c>
      <c r="Q455" s="73" t="str">
        <f t="shared" si="39"/>
        <v/>
      </c>
      <c r="R455" s="73" t="str">
        <f t="shared" si="40"/>
        <v/>
      </c>
      <c r="S455" s="73" t="str">
        <f t="shared" si="41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6"/>
        <v/>
      </c>
      <c r="N456" s="15"/>
      <c r="O456" s="73" t="str">
        <f t="shared" si="37"/>
        <v/>
      </c>
      <c r="P456" s="73">
        <f t="shared" si="38"/>
        <v>0</v>
      </c>
      <c r="Q456" s="73" t="str">
        <f t="shared" si="39"/>
        <v/>
      </c>
      <c r="R456" s="73" t="str">
        <f t="shared" si="40"/>
        <v/>
      </c>
      <c r="S456" s="73" t="str">
        <f t="shared" si="41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6"/>
        <v/>
      </c>
      <c r="N457" s="15"/>
      <c r="O457" s="73" t="str">
        <f t="shared" si="37"/>
        <v/>
      </c>
      <c r="P457" s="73">
        <f t="shared" si="38"/>
        <v>0</v>
      </c>
      <c r="Q457" s="73" t="str">
        <f t="shared" si="39"/>
        <v/>
      </c>
      <c r="R457" s="73" t="str">
        <f t="shared" si="40"/>
        <v/>
      </c>
      <c r="S457" s="73" t="str">
        <f t="shared" si="41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6"/>
        <v/>
      </c>
      <c r="N458" s="15"/>
      <c r="O458" s="73" t="str">
        <f t="shared" si="37"/>
        <v/>
      </c>
      <c r="P458" s="73">
        <f t="shared" si="38"/>
        <v>0</v>
      </c>
      <c r="Q458" s="73" t="str">
        <f t="shared" si="39"/>
        <v/>
      </c>
      <c r="R458" s="73" t="str">
        <f t="shared" si="40"/>
        <v/>
      </c>
      <c r="S458" s="73" t="str">
        <f t="shared" si="41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6"/>
        <v/>
      </c>
      <c r="N459" s="15"/>
      <c r="O459" s="73" t="str">
        <f t="shared" si="37"/>
        <v/>
      </c>
      <c r="P459" s="73">
        <f t="shared" si="38"/>
        <v>0</v>
      </c>
      <c r="Q459" s="73" t="str">
        <f t="shared" si="39"/>
        <v/>
      </c>
      <c r="R459" s="73" t="str">
        <f t="shared" si="40"/>
        <v/>
      </c>
      <c r="S459" s="73" t="str">
        <f t="shared" si="41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6"/>
        <v/>
      </c>
      <c r="N460" s="15"/>
      <c r="O460" s="73" t="str">
        <f t="shared" si="37"/>
        <v/>
      </c>
      <c r="P460" s="73">
        <f t="shared" si="38"/>
        <v>0</v>
      </c>
      <c r="Q460" s="73" t="str">
        <f t="shared" si="39"/>
        <v/>
      </c>
      <c r="R460" s="73" t="str">
        <f t="shared" si="40"/>
        <v/>
      </c>
      <c r="S460" s="73" t="str">
        <f t="shared" si="41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6"/>
        <v/>
      </c>
      <c r="N461" s="15"/>
      <c r="O461" s="73" t="str">
        <f t="shared" si="37"/>
        <v/>
      </c>
      <c r="P461" s="73">
        <f t="shared" si="38"/>
        <v>0</v>
      </c>
      <c r="Q461" s="73" t="str">
        <f t="shared" si="39"/>
        <v/>
      </c>
      <c r="R461" s="73" t="str">
        <f t="shared" si="40"/>
        <v/>
      </c>
      <c r="S461" s="73" t="str">
        <f t="shared" si="41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6"/>
        <v/>
      </c>
      <c r="N462" s="15"/>
      <c r="O462" s="73" t="str">
        <f t="shared" si="37"/>
        <v/>
      </c>
      <c r="P462" s="73">
        <f t="shared" si="38"/>
        <v>0</v>
      </c>
      <c r="Q462" s="73" t="str">
        <f t="shared" si="39"/>
        <v/>
      </c>
      <c r="R462" s="73" t="str">
        <f t="shared" si="40"/>
        <v/>
      </c>
      <c r="S462" s="73" t="str">
        <f t="shared" si="41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2">IF(G463&amp;I463&amp;J463&amp;K463&amp;L463="","",G463+I463+J463-K463-L463)</f>
        <v/>
      </c>
      <c r="N463" s="15"/>
      <c r="O463" s="73" t="str">
        <f t="shared" ref="O463:O513" si="43">IF($H463="E",G463,"")</f>
        <v/>
      </c>
      <c r="P463" s="73">
        <f t="shared" si="38"/>
        <v>0</v>
      </c>
      <c r="Q463" s="73" t="str">
        <f t="shared" si="39"/>
        <v/>
      </c>
      <c r="R463" s="73" t="str">
        <f t="shared" si="40"/>
        <v/>
      </c>
      <c r="S463" s="73" t="str">
        <f t="shared" si="41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2"/>
        <v/>
      </c>
      <c r="N464" s="15"/>
      <c r="O464" s="73" t="str">
        <f t="shared" si="43"/>
        <v/>
      </c>
      <c r="P464" s="73">
        <f t="shared" ref="P464:P513" si="44">IF($H464=0%,G464,"")</f>
        <v>0</v>
      </c>
      <c r="Q464" s="73" t="str">
        <f t="shared" ref="Q464:Q513" si="45">IF(OR($H464=2%,$H464=6%,$H464=8%),$I464/$H464,"")</f>
        <v/>
      </c>
      <c r="R464" s="73" t="str">
        <f t="shared" ref="R464:R513" si="46">IF(OR($H464=15%,$H464=16%),$I464/$H464,"")</f>
        <v/>
      </c>
      <c r="S464" s="73" t="str">
        <f t="shared" ref="S464:S513" si="47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2"/>
        <v/>
      </c>
      <c r="N465" s="15"/>
      <c r="O465" s="73" t="str">
        <f t="shared" si="43"/>
        <v/>
      </c>
      <c r="P465" s="73">
        <f t="shared" si="44"/>
        <v>0</v>
      </c>
      <c r="Q465" s="73" t="str">
        <f t="shared" si="45"/>
        <v/>
      </c>
      <c r="R465" s="73" t="str">
        <f t="shared" si="46"/>
        <v/>
      </c>
      <c r="S465" s="73" t="str">
        <f t="shared" si="47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2"/>
        <v/>
      </c>
      <c r="N466" s="15"/>
      <c r="O466" s="73" t="str">
        <f t="shared" si="43"/>
        <v/>
      </c>
      <c r="P466" s="73">
        <f t="shared" si="44"/>
        <v>0</v>
      </c>
      <c r="Q466" s="73" t="str">
        <f t="shared" si="45"/>
        <v/>
      </c>
      <c r="R466" s="73" t="str">
        <f t="shared" si="46"/>
        <v/>
      </c>
      <c r="S466" s="73" t="str">
        <f t="shared" si="47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2"/>
        <v/>
      </c>
      <c r="N467" s="15"/>
      <c r="O467" s="73" t="str">
        <f t="shared" si="43"/>
        <v/>
      </c>
      <c r="P467" s="73">
        <f t="shared" si="44"/>
        <v>0</v>
      </c>
      <c r="Q467" s="73" t="str">
        <f t="shared" si="45"/>
        <v/>
      </c>
      <c r="R467" s="73" t="str">
        <f t="shared" si="46"/>
        <v/>
      </c>
      <c r="S467" s="73" t="str">
        <f t="shared" si="47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2"/>
        <v/>
      </c>
      <c r="N468" s="15"/>
      <c r="O468" s="73" t="str">
        <f t="shared" si="43"/>
        <v/>
      </c>
      <c r="P468" s="73">
        <f t="shared" si="44"/>
        <v>0</v>
      </c>
      <c r="Q468" s="73" t="str">
        <f t="shared" si="45"/>
        <v/>
      </c>
      <c r="R468" s="73" t="str">
        <f t="shared" si="46"/>
        <v/>
      </c>
      <c r="S468" s="73" t="str">
        <f t="shared" si="47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2"/>
        <v/>
      </c>
      <c r="N469" s="15"/>
      <c r="O469" s="73" t="str">
        <f t="shared" si="43"/>
        <v/>
      </c>
      <c r="P469" s="73">
        <f t="shared" si="44"/>
        <v>0</v>
      </c>
      <c r="Q469" s="73" t="str">
        <f t="shared" si="45"/>
        <v/>
      </c>
      <c r="R469" s="73" t="str">
        <f t="shared" si="46"/>
        <v/>
      </c>
      <c r="S469" s="73" t="str">
        <f t="shared" si="47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2"/>
        <v/>
      </c>
      <c r="N470" s="15"/>
      <c r="O470" s="73" t="str">
        <f t="shared" si="43"/>
        <v/>
      </c>
      <c r="P470" s="73">
        <f t="shared" si="44"/>
        <v>0</v>
      </c>
      <c r="Q470" s="73" t="str">
        <f t="shared" si="45"/>
        <v/>
      </c>
      <c r="R470" s="73" t="str">
        <f t="shared" si="46"/>
        <v/>
      </c>
      <c r="S470" s="73" t="str">
        <f t="shared" si="47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2"/>
        <v/>
      </c>
      <c r="N471" s="15"/>
      <c r="O471" s="73" t="str">
        <f t="shared" si="43"/>
        <v/>
      </c>
      <c r="P471" s="73">
        <f t="shared" si="44"/>
        <v>0</v>
      </c>
      <c r="Q471" s="73" t="str">
        <f t="shared" si="45"/>
        <v/>
      </c>
      <c r="R471" s="73" t="str">
        <f t="shared" si="46"/>
        <v/>
      </c>
      <c r="S471" s="73" t="str">
        <f t="shared" si="47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2"/>
        <v/>
      </c>
      <c r="N472" s="15"/>
      <c r="O472" s="73" t="str">
        <f t="shared" si="43"/>
        <v/>
      </c>
      <c r="P472" s="73">
        <f t="shared" si="44"/>
        <v>0</v>
      </c>
      <c r="Q472" s="73" t="str">
        <f t="shared" si="45"/>
        <v/>
      </c>
      <c r="R472" s="73" t="str">
        <f t="shared" si="46"/>
        <v/>
      </c>
      <c r="S472" s="73" t="str">
        <f t="shared" si="47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2"/>
        <v/>
      </c>
      <c r="N473" s="15"/>
      <c r="O473" s="73" t="str">
        <f t="shared" si="43"/>
        <v/>
      </c>
      <c r="P473" s="73">
        <f t="shared" si="44"/>
        <v>0</v>
      </c>
      <c r="Q473" s="73" t="str">
        <f t="shared" si="45"/>
        <v/>
      </c>
      <c r="R473" s="73" t="str">
        <f t="shared" si="46"/>
        <v/>
      </c>
      <c r="S473" s="73" t="str">
        <f t="shared" si="47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2"/>
        <v/>
      </c>
      <c r="N474" s="15"/>
      <c r="O474" s="73" t="str">
        <f t="shared" si="43"/>
        <v/>
      </c>
      <c r="P474" s="73">
        <f t="shared" si="44"/>
        <v>0</v>
      </c>
      <c r="Q474" s="73" t="str">
        <f t="shared" si="45"/>
        <v/>
      </c>
      <c r="R474" s="73" t="str">
        <f t="shared" si="46"/>
        <v/>
      </c>
      <c r="S474" s="73" t="str">
        <f t="shared" si="47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2"/>
        <v/>
      </c>
      <c r="N475" s="15"/>
      <c r="O475" s="73" t="str">
        <f t="shared" si="43"/>
        <v/>
      </c>
      <c r="P475" s="73">
        <f t="shared" si="44"/>
        <v>0</v>
      </c>
      <c r="Q475" s="73" t="str">
        <f t="shared" si="45"/>
        <v/>
      </c>
      <c r="R475" s="73" t="str">
        <f t="shared" si="46"/>
        <v/>
      </c>
      <c r="S475" s="73" t="str">
        <f t="shared" si="47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2"/>
        <v/>
      </c>
      <c r="N476" s="15"/>
      <c r="O476" s="73" t="str">
        <f t="shared" si="43"/>
        <v/>
      </c>
      <c r="P476" s="73">
        <f t="shared" si="44"/>
        <v>0</v>
      </c>
      <c r="Q476" s="73" t="str">
        <f t="shared" si="45"/>
        <v/>
      </c>
      <c r="R476" s="73" t="str">
        <f t="shared" si="46"/>
        <v/>
      </c>
      <c r="S476" s="73" t="str">
        <f t="shared" si="47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2"/>
        <v/>
      </c>
      <c r="N477" s="15"/>
      <c r="O477" s="73" t="str">
        <f t="shared" si="43"/>
        <v/>
      </c>
      <c r="P477" s="73">
        <f t="shared" si="44"/>
        <v>0</v>
      </c>
      <c r="Q477" s="73" t="str">
        <f t="shared" si="45"/>
        <v/>
      </c>
      <c r="R477" s="73" t="str">
        <f t="shared" si="46"/>
        <v/>
      </c>
      <c r="S477" s="73" t="str">
        <f t="shared" si="47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2"/>
        <v/>
      </c>
      <c r="N478" s="15"/>
      <c r="O478" s="73" t="str">
        <f t="shared" si="43"/>
        <v/>
      </c>
      <c r="P478" s="73">
        <f t="shared" si="44"/>
        <v>0</v>
      </c>
      <c r="Q478" s="73" t="str">
        <f t="shared" si="45"/>
        <v/>
      </c>
      <c r="R478" s="73" t="str">
        <f t="shared" si="46"/>
        <v/>
      </c>
      <c r="S478" s="73" t="str">
        <f t="shared" si="47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2"/>
        <v/>
      </c>
      <c r="N479" s="15"/>
      <c r="O479" s="73" t="str">
        <f t="shared" si="43"/>
        <v/>
      </c>
      <c r="P479" s="73">
        <f t="shared" si="44"/>
        <v>0</v>
      </c>
      <c r="Q479" s="73" t="str">
        <f t="shared" si="45"/>
        <v/>
      </c>
      <c r="R479" s="73" t="str">
        <f t="shared" si="46"/>
        <v/>
      </c>
      <c r="S479" s="73" t="str">
        <f t="shared" si="47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2"/>
        <v/>
      </c>
      <c r="N480" s="15"/>
      <c r="O480" s="73" t="str">
        <f t="shared" si="43"/>
        <v/>
      </c>
      <c r="P480" s="73">
        <f t="shared" si="44"/>
        <v>0</v>
      </c>
      <c r="Q480" s="73" t="str">
        <f t="shared" si="45"/>
        <v/>
      </c>
      <c r="R480" s="73" t="str">
        <f t="shared" si="46"/>
        <v/>
      </c>
      <c r="S480" s="73" t="str">
        <f t="shared" si="47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2"/>
        <v/>
      </c>
      <c r="N481" s="15"/>
      <c r="O481" s="73" t="str">
        <f t="shared" si="43"/>
        <v/>
      </c>
      <c r="P481" s="73">
        <f t="shared" si="44"/>
        <v>0</v>
      </c>
      <c r="Q481" s="73" t="str">
        <f t="shared" si="45"/>
        <v/>
      </c>
      <c r="R481" s="73" t="str">
        <f t="shared" si="46"/>
        <v/>
      </c>
      <c r="S481" s="73" t="str">
        <f t="shared" si="47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2"/>
        <v/>
      </c>
      <c r="N482" s="15"/>
      <c r="O482" s="73" t="str">
        <f t="shared" si="43"/>
        <v/>
      </c>
      <c r="P482" s="73">
        <f t="shared" si="44"/>
        <v>0</v>
      </c>
      <c r="Q482" s="73" t="str">
        <f t="shared" si="45"/>
        <v/>
      </c>
      <c r="R482" s="73" t="str">
        <f t="shared" si="46"/>
        <v/>
      </c>
      <c r="S482" s="73" t="str">
        <f t="shared" si="47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2"/>
        <v/>
      </c>
      <c r="N483" s="15"/>
      <c r="O483" s="73" t="str">
        <f t="shared" si="43"/>
        <v/>
      </c>
      <c r="P483" s="73">
        <f t="shared" si="44"/>
        <v>0</v>
      </c>
      <c r="Q483" s="73" t="str">
        <f t="shared" si="45"/>
        <v/>
      </c>
      <c r="R483" s="73" t="str">
        <f t="shared" si="46"/>
        <v/>
      </c>
      <c r="S483" s="73" t="str">
        <f t="shared" si="47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2"/>
        <v/>
      </c>
      <c r="N484" s="15"/>
      <c r="O484" s="73" t="str">
        <f t="shared" si="43"/>
        <v/>
      </c>
      <c r="P484" s="73">
        <f t="shared" si="44"/>
        <v>0</v>
      </c>
      <c r="Q484" s="73" t="str">
        <f t="shared" si="45"/>
        <v/>
      </c>
      <c r="R484" s="73" t="str">
        <f t="shared" si="46"/>
        <v/>
      </c>
      <c r="S484" s="73" t="str">
        <f t="shared" si="47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2"/>
        <v/>
      </c>
      <c r="N485" s="15"/>
      <c r="O485" s="73" t="str">
        <f t="shared" si="43"/>
        <v/>
      </c>
      <c r="P485" s="73">
        <f t="shared" si="44"/>
        <v>0</v>
      </c>
      <c r="Q485" s="73" t="str">
        <f t="shared" si="45"/>
        <v/>
      </c>
      <c r="R485" s="73" t="str">
        <f t="shared" si="46"/>
        <v/>
      </c>
      <c r="S485" s="73" t="str">
        <f t="shared" si="47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2"/>
        <v/>
      </c>
      <c r="N486" s="15"/>
      <c r="O486" s="73" t="str">
        <f t="shared" si="43"/>
        <v/>
      </c>
      <c r="P486" s="73">
        <f t="shared" si="44"/>
        <v>0</v>
      </c>
      <c r="Q486" s="73" t="str">
        <f t="shared" si="45"/>
        <v/>
      </c>
      <c r="R486" s="73" t="str">
        <f t="shared" si="46"/>
        <v/>
      </c>
      <c r="S486" s="73" t="str">
        <f t="shared" si="47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2"/>
        <v/>
      </c>
      <c r="N487" s="15"/>
      <c r="O487" s="73" t="str">
        <f t="shared" si="43"/>
        <v/>
      </c>
      <c r="P487" s="73">
        <f t="shared" si="44"/>
        <v>0</v>
      </c>
      <c r="Q487" s="73" t="str">
        <f t="shared" si="45"/>
        <v/>
      </c>
      <c r="R487" s="73" t="str">
        <f t="shared" si="46"/>
        <v/>
      </c>
      <c r="S487" s="73" t="str">
        <f t="shared" si="47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2"/>
        <v/>
      </c>
      <c r="N488" s="15"/>
      <c r="O488" s="73" t="str">
        <f t="shared" si="43"/>
        <v/>
      </c>
      <c r="P488" s="73">
        <f t="shared" si="44"/>
        <v>0</v>
      </c>
      <c r="Q488" s="73" t="str">
        <f t="shared" si="45"/>
        <v/>
      </c>
      <c r="R488" s="73" t="str">
        <f t="shared" si="46"/>
        <v/>
      </c>
      <c r="S488" s="73" t="str">
        <f t="shared" si="47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2"/>
        <v/>
      </c>
      <c r="N489" s="15"/>
      <c r="O489" s="73" t="str">
        <f t="shared" si="43"/>
        <v/>
      </c>
      <c r="P489" s="73">
        <f t="shared" si="44"/>
        <v>0</v>
      </c>
      <c r="Q489" s="73" t="str">
        <f t="shared" si="45"/>
        <v/>
      </c>
      <c r="R489" s="73" t="str">
        <f t="shared" si="46"/>
        <v/>
      </c>
      <c r="S489" s="73" t="str">
        <f t="shared" si="47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2"/>
        <v/>
      </c>
      <c r="N490" s="15"/>
      <c r="O490" s="73" t="str">
        <f t="shared" si="43"/>
        <v/>
      </c>
      <c r="P490" s="73">
        <f t="shared" si="44"/>
        <v>0</v>
      </c>
      <c r="Q490" s="73" t="str">
        <f t="shared" si="45"/>
        <v/>
      </c>
      <c r="R490" s="73" t="str">
        <f t="shared" si="46"/>
        <v/>
      </c>
      <c r="S490" s="73" t="str">
        <f t="shared" si="47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2"/>
        <v/>
      </c>
      <c r="N491" s="15"/>
      <c r="O491" s="73" t="str">
        <f t="shared" si="43"/>
        <v/>
      </c>
      <c r="P491" s="73">
        <f t="shared" si="44"/>
        <v>0</v>
      </c>
      <c r="Q491" s="73" t="str">
        <f t="shared" si="45"/>
        <v/>
      </c>
      <c r="R491" s="73" t="str">
        <f t="shared" si="46"/>
        <v/>
      </c>
      <c r="S491" s="73" t="str">
        <f t="shared" si="47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2"/>
        <v/>
      </c>
      <c r="N492" s="15"/>
      <c r="O492" s="73" t="str">
        <f t="shared" si="43"/>
        <v/>
      </c>
      <c r="P492" s="73">
        <f t="shared" si="44"/>
        <v>0</v>
      </c>
      <c r="Q492" s="73" t="str">
        <f t="shared" si="45"/>
        <v/>
      </c>
      <c r="R492" s="73" t="str">
        <f t="shared" si="46"/>
        <v/>
      </c>
      <c r="S492" s="73" t="str">
        <f t="shared" si="47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2"/>
        <v/>
      </c>
      <c r="N493" s="15"/>
      <c r="O493" s="73" t="str">
        <f t="shared" si="43"/>
        <v/>
      </c>
      <c r="P493" s="73">
        <f t="shared" si="44"/>
        <v>0</v>
      </c>
      <c r="Q493" s="73" t="str">
        <f t="shared" si="45"/>
        <v/>
      </c>
      <c r="R493" s="73" t="str">
        <f t="shared" si="46"/>
        <v/>
      </c>
      <c r="S493" s="73" t="str">
        <f t="shared" si="47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2"/>
        <v/>
      </c>
      <c r="N494" s="15"/>
      <c r="O494" s="73" t="str">
        <f t="shared" si="43"/>
        <v/>
      </c>
      <c r="P494" s="73">
        <f t="shared" si="44"/>
        <v>0</v>
      </c>
      <c r="Q494" s="73" t="str">
        <f t="shared" si="45"/>
        <v/>
      </c>
      <c r="R494" s="73" t="str">
        <f t="shared" si="46"/>
        <v/>
      </c>
      <c r="S494" s="73" t="str">
        <f t="shared" si="47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2"/>
        <v/>
      </c>
      <c r="N495" s="15"/>
      <c r="O495" s="73" t="str">
        <f t="shared" si="43"/>
        <v/>
      </c>
      <c r="P495" s="73">
        <f t="shared" si="44"/>
        <v>0</v>
      </c>
      <c r="Q495" s="73" t="str">
        <f t="shared" si="45"/>
        <v/>
      </c>
      <c r="R495" s="73" t="str">
        <f t="shared" si="46"/>
        <v/>
      </c>
      <c r="S495" s="73" t="str">
        <f t="shared" si="47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2"/>
        <v/>
      </c>
      <c r="N496" s="15"/>
      <c r="O496" s="73" t="str">
        <f t="shared" si="43"/>
        <v/>
      </c>
      <c r="P496" s="73">
        <f t="shared" si="44"/>
        <v>0</v>
      </c>
      <c r="Q496" s="73" t="str">
        <f t="shared" si="45"/>
        <v/>
      </c>
      <c r="R496" s="73" t="str">
        <f t="shared" si="46"/>
        <v/>
      </c>
      <c r="S496" s="73" t="str">
        <f t="shared" si="47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2"/>
        <v/>
      </c>
      <c r="N497" s="15"/>
      <c r="O497" s="73" t="str">
        <f t="shared" si="43"/>
        <v/>
      </c>
      <c r="P497" s="73">
        <f t="shared" si="44"/>
        <v>0</v>
      </c>
      <c r="Q497" s="73" t="str">
        <f t="shared" si="45"/>
        <v/>
      </c>
      <c r="R497" s="73" t="str">
        <f t="shared" si="46"/>
        <v/>
      </c>
      <c r="S497" s="73" t="str">
        <f t="shared" si="47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2"/>
        <v/>
      </c>
      <c r="N498" s="15"/>
      <c r="O498" s="73" t="str">
        <f t="shared" si="43"/>
        <v/>
      </c>
      <c r="P498" s="73">
        <f t="shared" si="44"/>
        <v>0</v>
      </c>
      <c r="Q498" s="73" t="str">
        <f t="shared" si="45"/>
        <v/>
      </c>
      <c r="R498" s="73" t="str">
        <f t="shared" si="46"/>
        <v/>
      </c>
      <c r="S498" s="73" t="str">
        <f t="shared" si="47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2"/>
        <v/>
      </c>
      <c r="N499" s="15"/>
      <c r="O499" s="73" t="str">
        <f t="shared" si="43"/>
        <v/>
      </c>
      <c r="P499" s="73">
        <f t="shared" si="44"/>
        <v>0</v>
      </c>
      <c r="Q499" s="73" t="str">
        <f t="shared" si="45"/>
        <v/>
      </c>
      <c r="R499" s="73" t="str">
        <f t="shared" si="46"/>
        <v/>
      </c>
      <c r="S499" s="73" t="str">
        <f t="shared" si="47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2"/>
        <v/>
      </c>
      <c r="N500" s="15"/>
      <c r="O500" s="73" t="str">
        <f t="shared" si="43"/>
        <v/>
      </c>
      <c r="P500" s="73">
        <f t="shared" si="44"/>
        <v>0</v>
      </c>
      <c r="Q500" s="73" t="str">
        <f t="shared" si="45"/>
        <v/>
      </c>
      <c r="R500" s="73" t="str">
        <f t="shared" si="46"/>
        <v/>
      </c>
      <c r="S500" s="73" t="str">
        <f t="shared" si="47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2"/>
        <v/>
      </c>
      <c r="N501" s="15"/>
      <c r="O501" s="73" t="str">
        <f t="shared" si="43"/>
        <v/>
      </c>
      <c r="P501" s="73">
        <f t="shared" si="44"/>
        <v>0</v>
      </c>
      <c r="Q501" s="73" t="str">
        <f t="shared" si="45"/>
        <v/>
      </c>
      <c r="R501" s="73" t="str">
        <f t="shared" si="46"/>
        <v/>
      </c>
      <c r="S501" s="73" t="str">
        <f t="shared" si="47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2"/>
        <v/>
      </c>
      <c r="N502" s="15"/>
      <c r="O502" s="73" t="str">
        <f t="shared" si="43"/>
        <v/>
      </c>
      <c r="P502" s="73">
        <f t="shared" si="44"/>
        <v>0</v>
      </c>
      <c r="Q502" s="73" t="str">
        <f t="shared" si="45"/>
        <v/>
      </c>
      <c r="R502" s="73" t="str">
        <f t="shared" si="46"/>
        <v/>
      </c>
      <c r="S502" s="73" t="str">
        <f t="shared" si="47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2"/>
        <v/>
      </c>
      <c r="N503" s="15"/>
      <c r="O503" s="73" t="str">
        <f t="shared" si="43"/>
        <v/>
      </c>
      <c r="P503" s="73">
        <f t="shared" si="44"/>
        <v>0</v>
      </c>
      <c r="Q503" s="73" t="str">
        <f t="shared" si="45"/>
        <v/>
      </c>
      <c r="R503" s="73" t="str">
        <f t="shared" si="46"/>
        <v/>
      </c>
      <c r="S503" s="73" t="str">
        <f t="shared" si="47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2"/>
        <v/>
      </c>
      <c r="N504" s="15"/>
      <c r="O504" s="73" t="str">
        <f t="shared" si="43"/>
        <v/>
      </c>
      <c r="P504" s="73">
        <f t="shared" si="44"/>
        <v>0</v>
      </c>
      <c r="Q504" s="73" t="str">
        <f t="shared" si="45"/>
        <v/>
      </c>
      <c r="R504" s="73" t="str">
        <f t="shared" si="46"/>
        <v/>
      </c>
      <c r="S504" s="73" t="str">
        <f t="shared" si="47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2"/>
        <v/>
      </c>
      <c r="N505" s="15"/>
      <c r="O505" s="73" t="str">
        <f t="shared" si="43"/>
        <v/>
      </c>
      <c r="P505" s="73">
        <f t="shared" si="44"/>
        <v>0</v>
      </c>
      <c r="Q505" s="73" t="str">
        <f t="shared" si="45"/>
        <v/>
      </c>
      <c r="R505" s="73" t="str">
        <f t="shared" si="46"/>
        <v/>
      </c>
      <c r="S505" s="73" t="str">
        <f t="shared" si="47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2"/>
        <v/>
      </c>
      <c r="N506" s="15"/>
      <c r="O506" s="73" t="str">
        <f t="shared" si="43"/>
        <v/>
      </c>
      <c r="P506" s="73">
        <f t="shared" si="44"/>
        <v>0</v>
      </c>
      <c r="Q506" s="73" t="str">
        <f t="shared" si="45"/>
        <v/>
      </c>
      <c r="R506" s="73" t="str">
        <f t="shared" si="46"/>
        <v/>
      </c>
      <c r="S506" s="73" t="str">
        <f t="shared" si="47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2"/>
        <v/>
      </c>
      <c r="N507" s="15"/>
      <c r="O507" s="73" t="str">
        <f t="shared" si="43"/>
        <v/>
      </c>
      <c r="P507" s="73">
        <f t="shared" si="44"/>
        <v>0</v>
      </c>
      <c r="Q507" s="73" t="str">
        <f t="shared" si="45"/>
        <v/>
      </c>
      <c r="R507" s="73" t="str">
        <f t="shared" si="46"/>
        <v/>
      </c>
      <c r="S507" s="73" t="str">
        <f t="shared" si="47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2"/>
        <v/>
      </c>
      <c r="N508" s="15"/>
      <c r="O508" s="73" t="str">
        <f t="shared" si="43"/>
        <v/>
      </c>
      <c r="P508" s="73">
        <f t="shared" si="44"/>
        <v>0</v>
      </c>
      <c r="Q508" s="73" t="str">
        <f t="shared" si="45"/>
        <v/>
      </c>
      <c r="R508" s="73" t="str">
        <f t="shared" si="46"/>
        <v/>
      </c>
      <c r="S508" s="73" t="str">
        <f t="shared" si="47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2"/>
        <v/>
      </c>
      <c r="N509" s="15"/>
      <c r="O509" s="73" t="str">
        <f t="shared" si="43"/>
        <v/>
      </c>
      <c r="P509" s="73">
        <f t="shared" si="44"/>
        <v>0</v>
      </c>
      <c r="Q509" s="73" t="str">
        <f t="shared" si="45"/>
        <v/>
      </c>
      <c r="R509" s="73" t="str">
        <f t="shared" si="46"/>
        <v/>
      </c>
      <c r="S509" s="73" t="str">
        <f t="shared" si="47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2"/>
        <v/>
      </c>
      <c r="N510" s="15"/>
      <c r="O510" s="73" t="str">
        <f t="shared" si="43"/>
        <v/>
      </c>
      <c r="P510" s="73">
        <f t="shared" si="44"/>
        <v>0</v>
      </c>
      <c r="Q510" s="73" t="str">
        <f t="shared" si="45"/>
        <v/>
      </c>
      <c r="R510" s="73" t="str">
        <f t="shared" si="46"/>
        <v/>
      </c>
      <c r="S510" s="73" t="str">
        <f t="shared" si="47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2"/>
        <v/>
      </c>
      <c r="N511" s="15"/>
      <c r="O511" s="73" t="str">
        <f t="shared" si="43"/>
        <v/>
      </c>
      <c r="P511" s="73">
        <f t="shared" si="44"/>
        <v>0</v>
      </c>
      <c r="Q511" s="73" t="str">
        <f t="shared" si="45"/>
        <v/>
      </c>
      <c r="R511" s="73" t="str">
        <f t="shared" si="46"/>
        <v/>
      </c>
      <c r="S511" s="73" t="str">
        <f t="shared" si="47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2"/>
        <v/>
      </c>
      <c r="N512" s="15"/>
      <c r="O512" s="73" t="str">
        <f t="shared" si="43"/>
        <v/>
      </c>
      <c r="P512" s="73">
        <f t="shared" si="44"/>
        <v>0</v>
      </c>
      <c r="Q512" s="73" t="str">
        <f t="shared" si="45"/>
        <v/>
      </c>
      <c r="R512" s="73" t="str">
        <f t="shared" si="46"/>
        <v/>
      </c>
      <c r="S512" s="73" t="str">
        <f t="shared" si="47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2"/>
        <v/>
      </c>
      <c r="N513" s="15"/>
      <c r="O513" s="73" t="str">
        <f t="shared" si="43"/>
        <v/>
      </c>
      <c r="P513" s="73">
        <f t="shared" si="44"/>
        <v>0</v>
      </c>
      <c r="Q513" s="73" t="str">
        <f t="shared" si="45"/>
        <v/>
      </c>
      <c r="R513" s="73" t="str">
        <f t="shared" si="46"/>
        <v/>
      </c>
      <c r="S513" s="73" t="str">
        <f t="shared" si="47"/>
        <v/>
      </c>
    </row>
  </sheetData>
  <sheetProtection algorithmName="SHA-512" hashValue="rYIxHfKd+k2GhuzbcwMpY5bFY2F0Kds0iuhPoWyYSqJ9caoBq2Lwi65Rsd0y7Sz8tTJDd7vsWxBLnFnRwUzRUw==" saltValue="ZItYLlaowKfVZOGPXDaOMA==" spinCount="100000" sheet="1" objects="1" scenarios="1" formatColumns="0" formatRows="0" autoFilter="0"/>
  <autoFilter ref="L14:M14" xr:uid="{00000000-0009-0000-0000-00000C000000}"/>
  <mergeCells count="21">
    <mergeCell ref="S6:S7"/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C00-000000000000}"/>
    <hyperlink ref="A8" location="'INGRESOS Y EGRESOS'!A1" display="Ingresos y Egresos" xr:uid="{00000000-0004-0000-0C00-000001000000}"/>
    <hyperlink ref="A9" location="IMPUESTOS!A1" display="Impuestos" xr:uid="{00000000-0004-0000-0C00-000002000000}"/>
    <hyperlink ref="A10" location="TARIFAS!A1" display="Tablas y Tarifas de ISR" xr:uid="{00000000-0004-0000-0C00-000003000000}"/>
    <hyperlink ref="A5:A6" location="MENU!A1" display="M e n ú" xr:uid="{00000000-0004-0000-0C00-000004000000}"/>
    <hyperlink ref="A11" location="COEFICIENTE!A1" display="Coeficiente de Utilidad" xr:uid="{00000000-0004-0000-0C00-000005000000}"/>
    <hyperlink ref="A12:A13" location="CONTACTO!A1" display="CONTACTO" xr:uid="{00000000-0004-0000-0C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LISTA!$D$15:$D$18</xm:f>
          </x14:formula1>
          <xm:sqref>H15:H513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39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"JULIO - AGOSTO "&amp;DATOS!$E$10</f>
        <v>JULIO - AGOSTO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'ING-MAY JUN'!G11+'ING-JUL AGO'!G9</f>
        <v>0</v>
      </c>
      <c r="H11" s="81"/>
      <c r="I11" s="81">
        <f>'ING-MAY JUN'!I11+'ING-JUL AGO'!I9</f>
        <v>0</v>
      </c>
      <c r="J11" s="81">
        <f>'ING-MAY JUN'!J11+'ING-JUL AGO'!J9</f>
        <v>0</v>
      </c>
      <c r="K11" s="81">
        <f>'ING-MAY JUN'!K11+'ING-JUL AGO'!K9</f>
        <v>0</v>
      </c>
      <c r="L11" s="81">
        <f>'ING-MAY JUN'!L11+'ING-JUL AGO'!L9</f>
        <v>0</v>
      </c>
      <c r="M11" s="81">
        <f>G11+I11+J11-K11-L11</f>
        <v>0</v>
      </c>
      <c r="O11" s="81">
        <f>'ING-MAY JUN'!O11+'ING-JUL AGO'!O9</f>
        <v>0</v>
      </c>
      <c r="P11" s="81">
        <f>'ING-MAY JUN'!P11+'ING-JUL AGO'!P9</f>
        <v>0</v>
      </c>
      <c r="Q11" s="81">
        <f>'ING-MAY JUN'!Q11+'ING-JUL AGO'!Q9</f>
        <v>0</v>
      </c>
      <c r="R11" s="81">
        <f>'ING-MAY JUN'!R11+'ING-JUL AGO'!R9</f>
        <v>0</v>
      </c>
      <c r="S11" s="81">
        <f>'ING-MAY JUN'!S11+'ING-JUL AGO'!S9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:M78" si="0">IF(G15&amp;I15&amp;J15&amp;K15&amp;L15="","",G15+I15+J15-K15-L15)</f>
        <v/>
      </c>
      <c r="N15" s="13"/>
      <c r="O15" s="73" t="str">
        <f t="shared" ref="O15:O78" si="1">IF($H15="E",G15,"")</f>
        <v/>
      </c>
      <c r="P15" s="73">
        <f t="shared" ref="P15:P77" si="2">IF($H15=0%,G15,"")</f>
        <v>0</v>
      </c>
      <c r="Q15" s="73" t="str">
        <f>IF(OR($H15=2%,$H15=6%,$H15=8%),$I15/$H15,IF($H15="0% Decreto",G15,""))</f>
        <v/>
      </c>
      <c r="R15" s="73" t="str">
        <f t="shared" ref="R15:R79" si="3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si="0"/>
        <v/>
      </c>
      <c r="N16" s="13"/>
      <c r="O16" s="73" t="str">
        <f t="shared" si="1"/>
        <v/>
      </c>
      <c r="P16" s="73">
        <f t="shared" si="2"/>
        <v>0</v>
      </c>
      <c r="Q16" s="73" t="str">
        <f t="shared" ref="Q16:Q79" si="4">IF(OR($H16=2%,$H16=6%,$H16=8%),$I16/$H16,IF($H16="0% Decreto",G16,""))</f>
        <v/>
      </c>
      <c r="R16" s="73" t="str">
        <f t="shared" si="3"/>
        <v/>
      </c>
      <c r="S16" s="73" t="str">
        <f t="shared" ref="S16:S79" si="5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0"/>
        <v/>
      </c>
      <c r="N17" s="13"/>
      <c r="O17" s="73" t="str">
        <f t="shared" si="1"/>
        <v/>
      </c>
      <c r="P17" s="73">
        <f t="shared" si="2"/>
        <v>0</v>
      </c>
      <c r="Q17" s="73" t="str">
        <f t="shared" si="4"/>
        <v/>
      </c>
      <c r="R17" s="73" t="str">
        <f t="shared" si="3"/>
        <v/>
      </c>
      <c r="S17" s="73" t="str">
        <f t="shared" si="5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0"/>
        <v/>
      </c>
      <c r="N18" s="13"/>
      <c r="O18" s="73" t="str">
        <f t="shared" si="1"/>
        <v/>
      </c>
      <c r="P18" s="73">
        <f t="shared" si="2"/>
        <v>0</v>
      </c>
      <c r="Q18" s="73" t="str">
        <f t="shared" si="4"/>
        <v/>
      </c>
      <c r="R18" s="73" t="str">
        <f t="shared" si="3"/>
        <v/>
      </c>
      <c r="S18" s="73" t="str">
        <f t="shared" si="5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0"/>
        <v/>
      </c>
      <c r="N19" s="13"/>
      <c r="O19" s="73" t="str">
        <f t="shared" si="1"/>
        <v/>
      </c>
      <c r="P19" s="73">
        <f t="shared" si="2"/>
        <v>0</v>
      </c>
      <c r="Q19" s="73" t="str">
        <f t="shared" si="4"/>
        <v/>
      </c>
      <c r="R19" s="73" t="str">
        <f t="shared" si="3"/>
        <v/>
      </c>
      <c r="S19" s="73" t="str">
        <f t="shared" si="5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0"/>
        <v/>
      </c>
      <c r="N20" s="13"/>
      <c r="O20" s="73" t="str">
        <f t="shared" si="1"/>
        <v/>
      </c>
      <c r="P20" s="73">
        <f t="shared" si="2"/>
        <v>0</v>
      </c>
      <c r="Q20" s="73" t="str">
        <f t="shared" si="4"/>
        <v/>
      </c>
      <c r="R20" s="73" t="str">
        <f t="shared" si="3"/>
        <v/>
      </c>
      <c r="S20" s="73" t="str">
        <f t="shared" si="5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0"/>
        <v/>
      </c>
      <c r="N21" s="13"/>
      <c r="O21" s="73" t="str">
        <f t="shared" si="1"/>
        <v/>
      </c>
      <c r="P21" s="73">
        <f t="shared" si="2"/>
        <v>0</v>
      </c>
      <c r="Q21" s="73" t="str">
        <f t="shared" si="4"/>
        <v/>
      </c>
      <c r="R21" s="73" t="str">
        <f t="shared" si="3"/>
        <v/>
      </c>
      <c r="S21" s="73" t="str">
        <f t="shared" si="5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0"/>
        <v/>
      </c>
      <c r="N22" s="13"/>
      <c r="O22" s="73" t="str">
        <f t="shared" si="1"/>
        <v/>
      </c>
      <c r="P22" s="73">
        <f t="shared" si="2"/>
        <v>0</v>
      </c>
      <c r="Q22" s="73" t="str">
        <f t="shared" si="4"/>
        <v/>
      </c>
      <c r="R22" s="73" t="str">
        <f t="shared" si="3"/>
        <v/>
      </c>
      <c r="S22" s="73" t="str">
        <f t="shared" si="5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0"/>
        <v/>
      </c>
      <c r="N23" s="13"/>
      <c r="O23" s="73" t="str">
        <f t="shared" si="1"/>
        <v/>
      </c>
      <c r="P23" s="73">
        <f t="shared" si="2"/>
        <v>0</v>
      </c>
      <c r="Q23" s="73" t="str">
        <f t="shared" si="4"/>
        <v/>
      </c>
      <c r="R23" s="73" t="str">
        <f t="shared" si="3"/>
        <v/>
      </c>
      <c r="S23" s="73" t="str">
        <f t="shared" si="5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0"/>
        <v/>
      </c>
      <c r="N24" s="13"/>
      <c r="O24" s="73" t="str">
        <f t="shared" si="1"/>
        <v/>
      </c>
      <c r="P24" s="73">
        <f t="shared" si="2"/>
        <v>0</v>
      </c>
      <c r="Q24" s="73" t="str">
        <f t="shared" si="4"/>
        <v/>
      </c>
      <c r="R24" s="73" t="str">
        <f t="shared" si="3"/>
        <v/>
      </c>
      <c r="S24" s="73" t="str">
        <f t="shared" si="5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0"/>
        <v/>
      </c>
      <c r="N25" s="13"/>
      <c r="O25" s="73" t="str">
        <f t="shared" si="1"/>
        <v/>
      </c>
      <c r="P25" s="73">
        <f t="shared" si="2"/>
        <v>0</v>
      </c>
      <c r="Q25" s="73" t="str">
        <f t="shared" si="4"/>
        <v/>
      </c>
      <c r="R25" s="73" t="str">
        <f t="shared" si="3"/>
        <v/>
      </c>
      <c r="S25" s="73" t="str">
        <f t="shared" si="5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0"/>
        <v/>
      </c>
      <c r="N26" s="13"/>
      <c r="O26" s="73" t="str">
        <f t="shared" si="1"/>
        <v/>
      </c>
      <c r="P26" s="73">
        <f t="shared" si="2"/>
        <v>0</v>
      </c>
      <c r="Q26" s="73" t="str">
        <f t="shared" si="4"/>
        <v/>
      </c>
      <c r="R26" s="73" t="str">
        <f t="shared" si="3"/>
        <v/>
      </c>
      <c r="S26" s="73" t="str">
        <f t="shared" si="5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0"/>
        <v/>
      </c>
      <c r="N27" s="13"/>
      <c r="O27" s="73" t="str">
        <f t="shared" si="1"/>
        <v/>
      </c>
      <c r="P27" s="73">
        <f t="shared" si="2"/>
        <v>0</v>
      </c>
      <c r="Q27" s="73" t="str">
        <f t="shared" si="4"/>
        <v/>
      </c>
      <c r="R27" s="73" t="str">
        <f t="shared" si="3"/>
        <v/>
      </c>
      <c r="S27" s="73" t="str">
        <f t="shared" si="5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0"/>
        <v/>
      </c>
      <c r="N28" s="13"/>
      <c r="O28" s="73" t="str">
        <f t="shared" si="1"/>
        <v/>
      </c>
      <c r="P28" s="73">
        <f t="shared" si="2"/>
        <v>0</v>
      </c>
      <c r="Q28" s="73" t="str">
        <f t="shared" si="4"/>
        <v/>
      </c>
      <c r="R28" s="73" t="str">
        <f t="shared" si="3"/>
        <v/>
      </c>
      <c r="S28" s="73" t="str">
        <f t="shared" si="5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0"/>
        <v/>
      </c>
      <c r="N29" s="13"/>
      <c r="O29" s="73" t="str">
        <f t="shared" si="1"/>
        <v/>
      </c>
      <c r="P29" s="73">
        <f t="shared" si="2"/>
        <v>0</v>
      </c>
      <c r="Q29" s="73" t="str">
        <f t="shared" si="4"/>
        <v/>
      </c>
      <c r="R29" s="73" t="str">
        <f t="shared" si="3"/>
        <v/>
      </c>
      <c r="S29" s="73" t="str">
        <f t="shared" si="5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0"/>
        <v/>
      </c>
      <c r="N30" s="13"/>
      <c r="O30" s="73" t="str">
        <f t="shared" si="1"/>
        <v/>
      </c>
      <c r="P30" s="73">
        <f t="shared" si="2"/>
        <v>0</v>
      </c>
      <c r="Q30" s="73" t="str">
        <f t="shared" si="4"/>
        <v/>
      </c>
      <c r="R30" s="73" t="str">
        <f t="shared" si="3"/>
        <v/>
      </c>
      <c r="S30" s="73" t="str">
        <f t="shared" si="5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0"/>
        <v/>
      </c>
      <c r="N31" s="13"/>
      <c r="O31" s="73" t="str">
        <f t="shared" si="1"/>
        <v/>
      </c>
      <c r="P31" s="73">
        <f t="shared" si="2"/>
        <v>0</v>
      </c>
      <c r="Q31" s="73" t="str">
        <f t="shared" si="4"/>
        <v/>
      </c>
      <c r="R31" s="73" t="str">
        <f t="shared" si="3"/>
        <v/>
      </c>
      <c r="S31" s="73" t="str">
        <f t="shared" si="5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0"/>
        <v/>
      </c>
      <c r="N32" s="13"/>
      <c r="O32" s="73" t="str">
        <f t="shared" si="1"/>
        <v/>
      </c>
      <c r="P32" s="73">
        <f t="shared" si="2"/>
        <v>0</v>
      </c>
      <c r="Q32" s="73" t="str">
        <f t="shared" si="4"/>
        <v/>
      </c>
      <c r="R32" s="73" t="str">
        <f t="shared" si="3"/>
        <v/>
      </c>
      <c r="S32" s="73" t="str">
        <f t="shared" si="5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0"/>
        <v/>
      </c>
      <c r="N33" s="13"/>
      <c r="O33" s="73" t="str">
        <f t="shared" si="1"/>
        <v/>
      </c>
      <c r="P33" s="73">
        <f t="shared" si="2"/>
        <v>0</v>
      </c>
      <c r="Q33" s="73" t="str">
        <f t="shared" si="4"/>
        <v/>
      </c>
      <c r="R33" s="73" t="str">
        <f t="shared" si="3"/>
        <v/>
      </c>
      <c r="S33" s="73" t="str">
        <f t="shared" si="5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0"/>
        <v/>
      </c>
      <c r="N34" s="13"/>
      <c r="O34" s="73" t="str">
        <f t="shared" si="1"/>
        <v/>
      </c>
      <c r="P34" s="73">
        <f t="shared" si="2"/>
        <v>0</v>
      </c>
      <c r="Q34" s="73" t="str">
        <f t="shared" si="4"/>
        <v/>
      </c>
      <c r="R34" s="73" t="str">
        <f t="shared" si="3"/>
        <v/>
      </c>
      <c r="S34" s="73" t="str">
        <f t="shared" si="5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0"/>
        <v/>
      </c>
      <c r="N35" s="13"/>
      <c r="O35" s="73" t="str">
        <f t="shared" si="1"/>
        <v/>
      </c>
      <c r="P35" s="73">
        <f t="shared" si="2"/>
        <v>0</v>
      </c>
      <c r="Q35" s="73" t="str">
        <f t="shared" si="4"/>
        <v/>
      </c>
      <c r="R35" s="73" t="str">
        <f t="shared" si="3"/>
        <v/>
      </c>
      <c r="S35" s="73" t="str">
        <f t="shared" si="5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0"/>
        <v/>
      </c>
      <c r="N36" s="13"/>
      <c r="O36" s="73" t="str">
        <f t="shared" si="1"/>
        <v/>
      </c>
      <c r="P36" s="73">
        <f t="shared" si="2"/>
        <v>0</v>
      </c>
      <c r="Q36" s="73" t="str">
        <f t="shared" si="4"/>
        <v/>
      </c>
      <c r="R36" s="73" t="str">
        <f t="shared" si="3"/>
        <v/>
      </c>
      <c r="S36" s="73" t="str">
        <f t="shared" si="5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0"/>
        <v/>
      </c>
      <c r="N37" s="13"/>
      <c r="O37" s="73" t="str">
        <f t="shared" si="1"/>
        <v/>
      </c>
      <c r="P37" s="73">
        <f t="shared" si="2"/>
        <v>0</v>
      </c>
      <c r="Q37" s="73" t="str">
        <f t="shared" si="4"/>
        <v/>
      </c>
      <c r="R37" s="73" t="str">
        <f t="shared" si="3"/>
        <v/>
      </c>
      <c r="S37" s="73" t="str">
        <f t="shared" si="5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0"/>
        <v/>
      </c>
      <c r="N38" s="13"/>
      <c r="O38" s="73" t="str">
        <f t="shared" si="1"/>
        <v/>
      </c>
      <c r="P38" s="73">
        <f t="shared" si="2"/>
        <v>0</v>
      </c>
      <c r="Q38" s="73" t="str">
        <f t="shared" si="4"/>
        <v/>
      </c>
      <c r="R38" s="73" t="str">
        <f t="shared" si="3"/>
        <v/>
      </c>
      <c r="S38" s="73" t="str">
        <f t="shared" si="5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0"/>
        <v/>
      </c>
      <c r="N39" s="13"/>
      <c r="O39" s="73" t="str">
        <f t="shared" si="1"/>
        <v/>
      </c>
      <c r="P39" s="73">
        <f t="shared" si="2"/>
        <v>0</v>
      </c>
      <c r="Q39" s="73" t="str">
        <f t="shared" si="4"/>
        <v/>
      </c>
      <c r="R39" s="73" t="str">
        <f t="shared" si="3"/>
        <v/>
      </c>
      <c r="S39" s="73" t="str">
        <f t="shared" si="5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0"/>
        <v/>
      </c>
      <c r="N40" s="13"/>
      <c r="O40" s="73" t="str">
        <f t="shared" si="1"/>
        <v/>
      </c>
      <c r="P40" s="73">
        <f t="shared" si="2"/>
        <v>0</v>
      </c>
      <c r="Q40" s="73" t="str">
        <f t="shared" si="4"/>
        <v/>
      </c>
      <c r="R40" s="73" t="str">
        <f t="shared" si="3"/>
        <v/>
      </c>
      <c r="S40" s="73" t="str">
        <f t="shared" si="5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0"/>
        <v/>
      </c>
      <c r="N41" s="13"/>
      <c r="O41" s="73" t="str">
        <f t="shared" si="1"/>
        <v/>
      </c>
      <c r="P41" s="73">
        <f t="shared" si="2"/>
        <v>0</v>
      </c>
      <c r="Q41" s="73" t="str">
        <f t="shared" si="4"/>
        <v/>
      </c>
      <c r="R41" s="73" t="str">
        <f t="shared" si="3"/>
        <v/>
      </c>
      <c r="S41" s="73" t="str">
        <f t="shared" si="5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0"/>
        <v/>
      </c>
      <c r="N42" s="13"/>
      <c r="O42" s="73" t="str">
        <f t="shared" si="1"/>
        <v/>
      </c>
      <c r="P42" s="73">
        <f t="shared" si="2"/>
        <v>0</v>
      </c>
      <c r="Q42" s="73" t="str">
        <f t="shared" si="4"/>
        <v/>
      </c>
      <c r="R42" s="73" t="str">
        <f t="shared" si="3"/>
        <v/>
      </c>
      <c r="S42" s="73" t="str">
        <f t="shared" si="5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0"/>
        <v/>
      </c>
      <c r="N43" s="13"/>
      <c r="O43" s="73" t="str">
        <f t="shared" si="1"/>
        <v/>
      </c>
      <c r="P43" s="73">
        <f t="shared" si="2"/>
        <v>0</v>
      </c>
      <c r="Q43" s="73" t="str">
        <f t="shared" si="4"/>
        <v/>
      </c>
      <c r="R43" s="73" t="str">
        <f t="shared" si="3"/>
        <v/>
      </c>
      <c r="S43" s="73" t="str">
        <f t="shared" si="5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0"/>
        <v/>
      </c>
      <c r="N44" s="13"/>
      <c r="O44" s="73" t="str">
        <f t="shared" si="1"/>
        <v/>
      </c>
      <c r="P44" s="73">
        <f t="shared" si="2"/>
        <v>0</v>
      </c>
      <c r="Q44" s="73" t="str">
        <f t="shared" si="4"/>
        <v/>
      </c>
      <c r="R44" s="73" t="str">
        <f t="shared" si="3"/>
        <v/>
      </c>
      <c r="S44" s="73" t="str">
        <f t="shared" si="5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0"/>
        <v/>
      </c>
      <c r="N45" s="13"/>
      <c r="O45" s="73" t="str">
        <f t="shared" si="1"/>
        <v/>
      </c>
      <c r="P45" s="73">
        <f t="shared" si="2"/>
        <v>0</v>
      </c>
      <c r="Q45" s="73" t="str">
        <f t="shared" si="4"/>
        <v/>
      </c>
      <c r="R45" s="73" t="str">
        <f t="shared" si="3"/>
        <v/>
      </c>
      <c r="S45" s="73" t="str">
        <f t="shared" si="5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0"/>
        <v/>
      </c>
      <c r="N46" s="13"/>
      <c r="O46" s="73" t="str">
        <f t="shared" si="1"/>
        <v/>
      </c>
      <c r="P46" s="73">
        <f t="shared" si="2"/>
        <v>0</v>
      </c>
      <c r="Q46" s="73" t="str">
        <f t="shared" si="4"/>
        <v/>
      </c>
      <c r="R46" s="73" t="str">
        <f t="shared" si="3"/>
        <v/>
      </c>
      <c r="S46" s="73" t="str">
        <f t="shared" si="5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0"/>
        <v/>
      </c>
      <c r="N47" s="13"/>
      <c r="O47" s="73" t="str">
        <f t="shared" si="1"/>
        <v/>
      </c>
      <c r="P47" s="73">
        <f t="shared" si="2"/>
        <v>0</v>
      </c>
      <c r="Q47" s="73" t="str">
        <f t="shared" si="4"/>
        <v/>
      </c>
      <c r="R47" s="73" t="str">
        <f t="shared" si="3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0"/>
        <v/>
      </c>
      <c r="N48" s="13"/>
      <c r="O48" s="73" t="str">
        <f t="shared" si="1"/>
        <v/>
      </c>
      <c r="P48" s="73">
        <f t="shared" si="2"/>
        <v>0</v>
      </c>
      <c r="Q48" s="73" t="str">
        <f t="shared" si="4"/>
        <v/>
      </c>
      <c r="R48" s="73" t="str">
        <f t="shared" si="3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0"/>
        <v/>
      </c>
      <c r="N49" s="13"/>
      <c r="O49" s="73" t="str">
        <f t="shared" si="1"/>
        <v/>
      </c>
      <c r="P49" s="73">
        <f t="shared" si="2"/>
        <v>0</v>
      </c>
      <c r="Q49" s="73" t="str">
        <f t="shared" si="4"/>
        <v/>
      </c>
      <c r="R49" s="73" t="str">
        <f t="shared" si="3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0"/>
        <v/>
      </c>
      <c r="N50" s="13"/>
      <c r="O50" s="73" t="str">
        <f t="shared" si="1"/>
        <v/>
      </c>
      <c r="P50" s="73">
        <f t="shared" si="2"/>
        <v>0</v>
      </c>
      <c r="Q50" s="73" t="str">
        <f t="shared" si="4"/>
        <v/>
      </c>
      <c r="R50" s="73" t="str">
        <f t="shared" si="3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0"/>
        <v/>
      </c>
      <c r="N51" s="13"/>
      <c r="O51" s="73" t="str">
        <f t="shared" si="1"/>
        <v/>
      </c>
      <c r="P51" s="73">
        <f t="shared" si="2"/>
        <v>0</v>
      </c>
      <c r="Q51" s="73" t="str">
        <f t="shared" si="4"/>
        <v/>
      </c>
      <c r="R51" s="73" t="str">
        <f t="shared" si="3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0"/>
        <v/>
      </c>
      <c r="N52" s="13"/>
      <c r="O52" s="73" t="str">
        <f t="shared" si="1"/>
        <v/>
      </c>
      <c r="P52" s="73">
        <f t="shared" si="2"/>
        <v>0</v>
      </c>
      <c r="Q52" s="73" t="str">
        <f t="shared" si="4"/>
        <v/>
      </c>
      <c r="R52" s="73" t="str">
        <f t="shared" si="3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0"/>
        <v/>
      </c>
      <c r="N53" s="13"/>
      <c r="O53" s="73" t="str">
        <f t="shared" si="1"/>
        <v/>
      </c>
      <c r="P53" s="73">
        <f t="shared" si="2"/>
        <v>0</v>
      </c>
      <c r="Q53" s="73" t="str">
        <f t="shared" si="4"/>
        <v/>
      </c>
      <c r="R53" s="73" t="str">
        <f t="shared" si="3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0"/>
        <v/>
      </c>
      <c r="O54" s="73" t="str">
        <f t="shared" si="1"/>
        <v/>
      </c>
      <c r="P54" s="73">
        <f t="shared" si="2"/>
        <v>0</v>
      </c>
      <c r="Q54" s="73" t="str">
        <f t="shared" si="4"/>
        <v/>
      </c>
      <c r="R54" s="73" t="str">
        <f t="shared" si="3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0"/>
        <v/>
      </c>
      <c r="O55" s="73" t="str">
        <f t="shared" si="1"/>
        <v/>
      </c>
      <c r="P55" s="73">
        <f t="shared" si="2"/>
        <v>0</v>
      </c>
      <c r="Q55" s="73" t="str">
        <f t="shared" si="4"/>
        <v/>
      </c>
      <c r="R55" s="73" t="str">
        <f t="shared" si="3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0"/>
        <v/>
      </c>
      <c r="O56" s="73" t="str">
        <f t="shared" si="1"/>
        <v/>
      </c>
      <c r="P56" s="73">
        <f t="shared" si="2"/>
        <v>0</v>
      </c>
      <c r="Q56" s="73" t="str">
        <f t="shared" si="4"/>
        <v/>
      </c>
      <c r="R56" s="73" t="str">
        <f t="shared" si="3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0"/>
        <v/>
      </c>
      <c r="O57" s="73" t="str">
        <f t="shared" si="1"/>
        <v/>
      </c>
      <c r="P57" s="73">
        <f t="shared" si="2"/>
        <v>0</v>
      </c>
      <c r="Q57" s="73" t="str">
        <f t="shared" si="4"/>
        <v/>
      </c>
      <c r="R57" s="73" t="str">
        <f t="shared" si="3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0"/>
        <v/>
      </c>
      <c r="O58" s="73" t="str">
        <f t="shared" si="1"/>
        <v/>
      </c>
      <c r="P58" s="73">
        <f t="shared" si="2"/>
        <v>0</v>
      </c>
      <c r="Q58" s="73" t="str">
        <f t="shared" si="4"/>
        <v/>
      </c>
      <c r="R58" s="73" t="str">
        <f t="shared" si="3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0"/>
        <v/>
      </c>
      <c r="O59" s="73" t="str">
        <f t="shared" si="1"/>
        <v/>
      </c>
      <c r="P59" s="73">
        <f t="shared" si="2"/>
        <v>0</v>
      </c>
      <c r="Q59" s="73" t="str">
        <f t="shared" si="4"/>
        <v/>
      </c>
      <c r="R59" s="73" t="str">
        <f t="shared" si="3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0"/>
        <v/>
      </c>
      <c r="O60" s="73" t="str">
        <f t="shared" si="1"/>
        <v/>
      </c>
      <c r="P60" s="73">
        <f t="shared" si="2"/>
        <v>0</v>
      </c>
      <c r="Q60" s="73" t="str">
        <f t="shared" si="4"/>
        <v/>
      </c>
      <c r="R60" s="73" t="str">
        <f t="shared" si="3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0"/>
        <v/>
      </c>
      <c r="O61" s="73" t="str">
        <f t="shared" si="1"/>
        <v/>
      </c>
      <c r="P61" s="73">
        <f t="shared" si="2"/>
        <v>0</v>
      </c>
      <c r="Q61" s="73" t="str">
        <f t="shared" si="4"/>
        <v/>
      </c>
      <c r="R61" s="73" t="str">
        <f t="shared" si="3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0"/>
        <v/>
      </c>
      <c r="O62" s="73" t="str">
        <f t="shared" si="1"/>
        <v/>
      </c>
      <c r="P62" s="73">
        <f t="shared" si="2"/>
        <v>0</v>
      </c>
      <c r="Q62" s="73" t="str">
        <f t="shared" si="4"/>
        <v/>
      </c>
      <c r="R62" s="73" t="str">
        <f t="shared" si="3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0"/>
        <v/>
      </c>
      <c r="O63" s="73" t="str">
        <f t="shared" si="1"/>
        <v/>
      </c>
      <c r="P63" s="73">
        <f t="shared" si="2"/>
        <v>0</v>
      </c>
      <c r="Q63" s="73" t="str">
        <f t="shared" si="4"/>
        <v/>
      </c>
      <c r="R63" s="73" t="str">
        <f t="shared" si="3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0"/>
        <v/>
      </c>
      <c r="O64" s="73" t="str">
        <f t="shared" si="1"/>
        <v/>
      </c>
      <c r="P64" s="73">
        <f t="shared" si="2"/>
        <v>0</v>
      </c>
      <c r="Q64" s="73" t="str">
        <f t="shared" si="4"/>
        <v/>
      </c>
      <c r="R64" s="73" t="str">
        <f t="shared" si="3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0"/>
        <v/>
      </c>
      <c r="O65" s="73" t="str">
        <f t="shared" si="1"/>
        <v/>
      </c>
      <c r="P65" s="73">
        <f t="shared" si="2"/>
        <v>0</v>
      </c>
      <c r="Q65" s="73" t="str">
        <f t="shared" si="4"/>
        <v/>
      </c>
      <c r="R65" s="73" t="str">
        <f t="shared" si="3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0"/>
        <v/>
      </c>
      <c r="O66" s="73" t="str">
        <f t="shared" si="1"/>
        <v/>
      </c>
      <c r="P66" s="73">
        <f t="shared" si="2"/>
        <v>0</v>
      </c>
      <c r="Q66" s="73" t="str">
        <f t="shared" si="4"/>
        <v/>
      </c>
      <c r="R66" s="73" t="str">
        <f t="shared" si="3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0"/>
        <v/>
      </c>
      <c r="O67" s="73" t="str">
        <f t="shared" si="1"/>
        <v/>
      </c>
      <c r="P67" s="73">
        <f t="shared" si="2"/>
        <v>0</v>
      </c>
      <c r="Q67" s="73" t="str">
        <f t="shared" si="4"/>
        <v/>
      </c>
      <c r="R67" s="73" t="str">
        <f t="shared" si="3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0"/>
        <v/>
      </c>
      <c r="O68" s="73" t="str">
        <f t="shared" si="1"/>
        <v/>
      </c>
      <c r="P68" s="73">
        <f t="shared" si="2"/>
        <v>0</v>
      </c>
      <c r="Q68" s="73" t="str">
        <f t="shared" si="4"/>
        <v/>
      </c>
      <c r="R68" s="73" t="str">
        <f t="shared" si="3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0"/>
        <v/>
      </c>
      <c r="O69" s="73" t="str">
        <f t="shared" si="1"/>
        <v/>
      </c>
      <c r="P69" s="73">
        <f t="shared" si="2"/>
        <v>0</v>
      </c>
      <c r="Q69" s="73" t="str">
        <f t="shared" si="4"/>
        <v/>
      </c>
      <c r="R69" s="73" t="str">
        <f t="shared" si="3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0"/>
        <v/>
      </c>
      <c r="O70" s="73" t="str">
        <f t="shared" si="1"/>
        <v/>
      </c>
      <c r="P70" s="73">
        <f t="shared" si="2"/>
        <v>0</v>
      </c>
      <c r="Q70" s="73" t="str">
        <f t="shared" si="4"/>
        <v/>
      </c>
      <c r="R70" s="73" t="str">
        <f t="shared" si="3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0"/>
        <v/>
      </c>
      <c r="O71" s="73" t="str">
        <f t="shared" si="1"/>
        <v/>
      </c>
      <c r="P71" s="73">
        <f t="shared" si="2"/>
        <v>0</v>
      </c>
      <c r="Q71" s="73" t="str">
        <f t="shared" si="4"/>
        <v/>
      </c>
      <c r="R71" s="73" t="str">
        <f t="shared" si="3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0"/>
        <v/>
      </c>
      <c r="O72" s="73" t="str">
        <f t="shared" si="1"/>
        <v/>
      </c>
      <c r="P72" s="73">
        <f t="shared" si="2"/>
        <v>0</v>
      </c>
      <c r="Q72" s="73" t="str">
        <f t="shared" si="4"/>
        <v/>
      </c>
      <c r="R72" s="73" t="str">
        <f t="shared" si="3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0"/>
        <v/>
      </c>
      <c r="O73" s="73" t="str">
        <f t="shared" si="1"/>
        <v/>
      </c>
      <c r="P73" s="73">
        <f t="shared" si="2"/>
        <v>0</v>
      </c>
      <c r="Q73" s="73" t="str">
        <f t="shared" si="4"/>
        <v/>
      </c>
      <c r="R73" s="73" t="str">
        <f t="shared" si="3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0"/>
        <v/>
      </c>
      <c r="O74" s="73" t="str">
        <f t="shared" si="1"/>
        <v/>
      </c>
      <c r="P74" s="73">
        <f t="shared" si="2"/>
        <v>0</v>
      </c>
      <c r="Q74" s="73" t="str">
        <f t="shared" si="4"/>
        <v/>
      </c>
      <c r="R74" s="73" t="str">
        <f t="shared" si="3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0"/>
        <v/>
      </c>
      <c r="O75" s="73" t="str">
        <f t="shared" si="1"/>
        <v/>
      </c>
      <c r="P75" s="73">
        <f t="shared" si="2"/>
        <v>0</v>
      </c>
      <c r="Q75" s="73" t="str">
        <f t="shared" si="4"/>
        <v/>
      </c>
      <c r="R75" s="73" t="str">
        <f t="shared" si="3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0"/>
        <v/>
      </c>
      <c r="O76" s="73" t="str">
        <f t="shared" si="1"/>
        <v/>
      </c>
      <c r="P76" s="73">
        <f t="shared" si="2"/>
        <v>0</v>
      </c>
      <c r="Q76" s="73" t="str">
        <f t="shared" si="4"/>
        <v/>
      </c>
      <c r="R76" s="73" t="str">
        <f t="shared" si="3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0"/>
        <v/>
      </c>
      <c r="O77" s="73" t="str">
        <f t="shared" si="1"/>
        <v/>
      </c>
      <c r="P77" s="73">
        <f t="shared" si="2"/>
        <v>0</v>
      </c>
      <c r="Q77" s="73" t="str">
        <f t="shared" si="4"/>
        <v/>
      </c>
      <c r="R77" s="73" t="str">
        <f t="shared" si="3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0"/>
        <v/>
      </c>
      <c r="O78" s="73" t="str">
        <f t="shared" si="1"/>
        <v/>
      </c>
      <c r="P78" s="73">
        <f t="shared" ref="P78:P141" si="6">IF($H78=0%,G78,"")</f>
        <v>0</v>
      </c>
      <c r="Q78" s="73" t="str">
        <f t="shared" si="4"/>
        <v/>
      </c>
      <c r="R78" s="73" t="str">
        <f t="shared" si="3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O79" s="73" t="str">
        <f t="shared" ref="O79:O142" si="8">IF($H79="E",G79,"")</f>
        <v/>
      </c>
      <c r="P79" s="73">
        <f t="shared" si="6"/>
        <v>0</v>
      </c>
      <c r="Q79" s="73" t="str">
        <f t="shared" si="4"/>
        <v/>
      </c>
      <c r="R79" s="73" t="str">
        <f t="shared" si="3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O80" s="73" t="str">
        <f t="shared" si="8"/>
        <v/>
      </c>
      <c r="P80" s="73">
        <f t="shared" si="6"/>
        <v>0</v>
      </c>
      <c r="Q80" s="73" t="str">
        <f t="shared" ref="Q80:Q143" si="9">IF(OR($H80=2%,$H80=6%,$H80=8%),$I80/$H80,IF($H80="0% Decreto",G80,""))</f>
        <v/>
      </c>
      <c r="R80" s="73" t="str">
        <f t="shared" ref="R80:R143" si="10">IF(OR($H80=15%,$H80=16%),$I80/$H80,"")</f>
        <v/>
      </c>
      <c r="S80" s="73" t="str">
        <f t="shared" ref="S80:S143" si="11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O81" s="73" t="str">
        <f t="shared" si="8"/>
        <v/>
      </c>
      <c r="P81" s="73">
        <f t="shared" si="6"/>
        <v>0</v>
      </c>
      <c r="Q81" s="73" t="str">
        <f t="shared" si="9"/>
        <v/>
      </c>
      <c r="R81" s="73" t="str">
        <f t="shared" si="10"/>
        <v/>
      </c>
      <c r="S81" s="73" t="str">
        <f t="shared" si="11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O82" s="73" t="str">
        <f t="shared" si="8"/>
        <v/>
      </c>
      <c r="P82" s="73">
        <f t="shared" si="6"/>
        <v>0</v>
      </c>
      <c r="Q82" s="73" t="str">
        <f t="shared" si="9"/>
        <v/>
      </c>
      <c r="R82" s="73" t="str">
        <f t="shared" si="10"/>
        <v/>
      </c>
      <c r="S82" s="73" t="str">
        <f t="shared" si="11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O83" s="73" t="str">
        <f t="shared" si="8"/>
        <v/>
      </c>
      <c r="P83" s="73">
        <f t="shared" si="6"/>
        <v>0</v>
      </c>
      <c r="Q83" s="73" t="str">
        <f t="shared" si="9"/>
        <v/>
      </c>
      <c r="R83" s="73" t="str">
        <f t="shared" si="10"/>
        <v/>
      </c>
      <c r="S83" s="73" t="str">
        <f t="shared" si="11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O84" s="73" t="str">
        <f t="shared" si="8"/>
        <v/>
      </c>
      <c r="P84" s="73">
        <f t="shared" si="6"/>
        <v>0</v>
      </c>
      <c r="Q84" s="73" t="str">
        <f t="shared" si="9"/>
        <v/>
      </c>
      <c r="R84" s="73" t="str">
        <f t="shared" si="10"/>
        <v/>
      </c>
      <c r="S84" s="73" t="str">
        <f t="shared" si="11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O85" s="73" t="str">
        <f t="shared" si="8"/>
        <v/>
      </c>
      <c r="P85" s="73">
        <f t="shared" si="6"/>
        <v>0</v>
      </c>
      <c r="Q85" s="73" t="str">
        <f t="shared" si="9"/>
        <v/>
      </c>
      <c r="R85" s="73" t="str">
        <f t="shared" si="10"/>
        <v/>
      </c>
      <c r="S85" s="73" t="str">
        <f t="shared" si="11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O86" s="73" t="str">
        <f t="shared" si="8"/>
        <v/>
      </c>
      <c r="P86" s="73">
        <f t="shared" si="6"/>
        <v>0</v>
      </c>
      <c r="Q86" s="73" t="str">
        <f t="shared" si="9"/>
        <v/>
      </c>
      <c r="R86" s="73" t="str">
        <f t="shared" si="10"/>
        <v/>
      </c>
      <c r="S86" s="73" t="str">
        <f t="shared" si="11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O87" s="73" t="str">
        <f t="shared" si="8"/>
        <v/>
      </c>
      <c r="P87" s="73">
        <f t="shared" si="6"/>
        <v>0</v>
      </c>
      <c r="Q87" s="73" t="str">
        <f t="shared" si="9"/>
        <v/>
      </c>
      <c r="R87" s="73" t="str">
        <f t="shared" si="10"/>
        <v/>
      </c>
      <c r="S87" s="73" t="str">
        <f t="shared" si="11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O88" s="73" t="str">
        <f t="shared" si="8"/>
        <v/>
      </c>
      <c r="P88" s="73">
        <f t="shared" si="6"/>
        <v>0</v>
      </c>
      <c r="Q88" s="73" t="str">
        <f t="shared" si="9"/>
        <v/>
      </c>
      <c r="R88" s="73" t="str">
        <f t="shared" si="10"/>
        <v/>
      </c>
      <c r="S88" s="73" t="str">
        <f t="shared" si="11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O89" s="73" t="str">
        <f t="shared" si="8"/>
        <v/>
      </c>
      <c r="P89" s="73">
        <f t="shared" si="6"/>
        <v>0</v>
      </c>
      <c r="Q89" s="73" t="str">
        <f t="shared" si="9"/>
        <v/>
      </c>
      <c r="R89" s="73" t="str">
        <f t="shared" si="10"/>
        <v/>
      </c>
      <c r="S89" s="73" t="str">
        <f t="shared" si="11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O90" s="73" t="str">
        <f t="shared" si="8"/>
        <v/>
      </c>
      <c r="P90" s="73">
        <f t="shared" si="6"/>
        <v>0</v>
      </c>
      <c r="Q90" s="73" t="str">
        <f t="shared" si="9"/>
        <v/>
      </c>
      <c r="R90" s="73" t="str">
        <f t="shared" si="10"/>
        <v/>
      </c>
      <c r="S90" s="73" t="str">
        <f t="shared" si="11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O91" s="73" t="str">
        <f t="shared" si="8"/>
        <v/>
      </c>
      <c r="P91" s="73">
        <f t="shared" si="6"/>
        <v>0</v>
      </c>
      <c r="Q91" s="73" t="str">
        <f t="shared" si="9"/>
        <v/>
      </c>
      <c r="R91" s="73" t="str">
        <f t="shared" si="10"/>
        <v/>
      </c>
      <c r="S91" s="73" t="str">
        <f t="shared" si="11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O92" s="73" t="str">
        <f t="shared" si="8"/>
        <v/>
      </c>
      <c r="P92" s="73">
        <f t="shared" si="6"/>
        <v>0</v>
      </c>
      <c r="Q92" s="73" t="str">
        <f t="shared" si="9"/>
        <v/>
      </c>
      <c r="R92" s="73" t="str">
        <f t="shared" si="10"/>
        <v/>
      </c>
      <c r="S92" s="73" t="str">
        <f t="shared" si="11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O93" s="73" t="str">
        <f t="shared" si="8"/>
        <v/>
      </c>
      <c r="P93" s="73">
        <f t="shared" si="6"/>
        <v>0</v>
      </c>
      <c r="Q93" s="73" t="str">
        <f t="shared" si="9"/>
        <v/>
      </c>
      <c r="R93" s="73" t="str">
        <f t="shared" si="10"/>
        <v/>
      </c>
      <c r="S93" s="73" t="str">
        <f t="shared" si="11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O94" s="73" t="str">
        <f t="shared" si="8"/>
        <v/>
      </c>
      <c r="P94" s="73">
        <f t="shared" si="6"/>
        <v>0</v>
      </c>
      <c r="Q94" s="73" t="str">
        <f t="shared" si="9"/>
        <v/>
      </c>
      <c r="R94" s="73" t="str">
        <f t="shared" si="10"/>
        <v/>
      </c>
      <c r="S94" s="73" t="str">
        <f t="shared" si="11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O95" s="73" t="str">
        <f t="shared" si="8"/>
        <v/>
      </c>
      <c r="P95" s="73">
        <f t="shared" si="6"/>
        <v>0</v>
      </c>
      <c r="Q95" s="73" t="str">
        <f t="shared" si="9"/>
        <v/>
      </c>
      <c r="R95" s="73" t="str">
        <f t="shared" si="10"/>
        <v/>
      </c>
      <c r="S95" s="73" t="str">
        <f t="shared" si="11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O96" s="73" t="str">
        <f t="shared" si="8"/>
        <v/>
      </c>
      <c r="P96" s="73">
        <f t="shared" si="6"/>
        <v>0</v>
      </c>
      <c r="Q96" s="73" t="str">
        <f t="shared" si="9"/>
        <v/>
      </c>
      <c r="R96" s="73" t="str">
        <f t="shared" si="10"/>
        <v/>
      </c>
      <c r="S96" s="73" t="str">
        <f t="shared" si="11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O97" s="73" t="str">
        <f t="shared" si="8"/>
        <v/>
      </c>
      <c r="P97" s="73">
        <f t="shared" si="6"/>
        <v>0</v>
      </c>
      <c r="Q97" s="73" t="str">
        <f t="shared" si="9"/>
        <v/>
      </c>
      <c r="R97" s="73" t="str">
        <f t="shared" si="10"/>
        <v/>
      </c>
      <c r="S97" s="73" t="str">
        <f t="shared" si="11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O98" s="73" t="str">
        <f t="shared" si="8"/>
        <v/>
      </c>
      <c r="P98" s="73">
        <f t="shared" si="6"/>
        <v>0</v>
      </c>
      <c r="Q98" s="73" t="str">
        <f t="shared" si="9"/>
        <v/>
      </c>
      <c r="R98" s="73" t="str">
        <f t="shared" si="10"/>
        <v/>
      </c>
      <c r="S98" s="73" t="str">
        <f t="shared" si="11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O99" s="73" t="str">
        <f t="shared" si="8"/>
        <v/>
      </c>
      <c r="P99" s="73">
        <f t="shared" si="6"/>
        <v>0</v>
      </c>
      <c r="Q99" s="73" t="str">
        <f t="shared" si="9"/>
        <v/>
      </c>
      <c r="R99" s="73" t="str">
        <f t="shared" si="10"/>
        <v/>
      </c>
      <c r="S99" s="73" t="str">
        <f t="shared" si="11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O100" s="73" t="str">
        <f t="shared" si="8"/>
        <v/>
      </c>
      <c r="P100" s="73">
        <f t="shared" si="6"/>
        <v>0</v>
      </c>
      <c r="Q100" s="73" t="str">
        <f t="shared" si="9"/>
        <v/>
      </c>
      <c r="R100" s="73" t="str">
        <f t="shared" si="10"/>
        <v/>
      </c>
      <c r="S100" s="73" t="str">
        <f t="shared" si="11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O101" s="73" t="str">
        <f t="shared" si="8"/>
        <v/>
      </c>
      <c r="P101" s="73">
        <f t="shared" si="6"/>
        <v>0</v>
      </c>
      <c r="Q101" s="73" t="str">
        <f t="shared" si="9"/>
        <v/>
      </c>
      <c r="R101" s="73" t="str">
        <f t="shared" si="10"/>
        <v/>
      </c>
      <c r="S101" s="73" t="str">
        <f t="shared" si="11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O102" s="73" t="str">
        <f t="shared" si="8"/>
        <v/>
      </c>
      <c r="P102" s="73">
        <f t="shared" si="6"/>
        <v>0</v>
      </c>
      <c r="Q102" s="73" t="str">
        <f t="shared" si="9"/>
        <v/>
      </c>
      <c r="R102" s="73" t="str">
        <f t="shared" si="10"/>
        <v/>
      </c>
      <c r="S102" s="73" t="str">
        <f t="shared" si="11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O103" s="73" t="str">
        <f t="shared" si="8"/>
        <v/>
      </c>
      <c r="P103" s="73">
        <f t="shared" si="6"/>
        <v>0</v>
      </c>
      <c r="Q103" s="73" t="str">
        <f t="shared" si="9"/>
        <v/>
      </c>
      <c r="R103" s="73" t="str">
        <f t="shared" si="10"/>
        <v/>
      </c>
      <c r="S103" s="73" t="str">
        <f t="shared" si="11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O104" s="73" t="str">
        <f t="shared" si="8"/>
        <v/>
      </c>
      <c r="P104" s="73">
        <f t="shared" si="6"/>
        <v>0</v>
      </c>
      <c r="Q104" s="73" t="str">
        <f t="shared" si="9"/>
        <v/>
      </c>
      <c r="R104" s="73" t="str">
        <f t="shared" si="10"/>
        <v/>
      </c>
      <c r="S104" s="73" t="str">
        <f t="shared" si="11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O105" s="73" t="str">
        <f t="shared" si="8"/>
        <v/>
      </c>
      <c r="P105" s="73">
        <f t="shared" si="6"/>
        <v>0</v>
      </c>
      <c r="Q105" s="73" t="str">
        <f t="shared" si="9"/>
        <v/>
      </c>
      <c r="R105" s="73" t="str">
        <f t="shared" si="10"/>
        <v/>
      </c>
      <c r="S105" s="73" t="str">
        <f t="shared" si="11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O106" s="73" t="str">
        <f t="shared" si="8"/>
        <v/>
      </c>
      <c r="P106" s="73">
        <f t="shared" si="6"/>
        <v>0</v>
      </c>
      <c r="Q106" s="73" t="str">
        <f t="shared" si="9"/>
        <v/>
      </c>
      <c r="R106" s="73" t="str">
        <f t="shared" si="10"/>
        <v/>
      </c>
      <c r="S106" s="73" t="str">
        <f t="shared" si="11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O107" s="73" t="str">
        <f t="shared" si="8"/>
        <v/>
      </c>
      <c r="P107" s="73">
        <f t="shared" si="6"/>
        <v>0</v>
      </c>
      <c r="Q107" s="73" t="str">
        <f t="shared" si="9"/>
        <v/>
      </c>
      <c r="R107" s="73" t="str">
        <f t="shared" si="10"/>
        <v/>
      </c>
      <c r="S107" s="73" t="str">
        <f t="shared" si="11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O108" s="73" t="str">
        <f t="shared" si="8"/>
        <v/>
      </c>
      <c r="P108" s="73">
        <f t="shared" si="6"/>
        <v>0</v>
      </c>
      <c r="Q108" s="73" t="str">
        <f t="shared" si="9"/>
        <v/>
      </c>
      <c r="R108" s="73" t="str">
        <f t="shared" si="10"/>
        <v/>
      </c>
      <c r="S108" s="73" t="str">
        <f t="shared" si="11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O109" s="73" t="str">
        <f t="shared" si="8"/>
        <v/>
      </c>
      <c r="P109" s="73">
        <f t="shared" si="6"/>
        <v>0</v>
      </c>
      <c r="Q109" s="73" t="str">
        <f t="shared" si="9"/>
        <v/>
      </c>
      <c r="R109" s="73" t="str">
        <f t="shared" si="10"/>
        <v/>
      </c>
      <c r="S109" s="73" t="str">
        <f t="shared" si="11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O110" s="73" t="str">
        <f t="shared" si="8"/>
        <v/>
      </c>
      <c r="P110" s="73">
        <f t="shared" si="6"/>
        <v>0</v>
      </c>
      <c r="Q110" s="73" t="str">
        <f t="shared" si="9"/>
        <v/>
      </c>
      <c r="R110" s="73" t="str">
        <f t="shared" si="10"/>
        <v/>
      </c>
      <c r="S110" s="73" t="str">
        <f t="shared" si="11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O111" s="73" t="str">
        <f t="shared" si="8"/>
        <v/>
      </c>
      <c r="P111" s="73">
        <f t="shared" si="6"/>
        <v>0</v>
      </c>
      <c r="Q111" s="73" t="str">
        <f t="shared" si="9"/>
        <v/>
      </c>
      <c r="R111" s="73" t="str">
        <f t="shared" si="10"/>
        <v/>
      </c>
      <c r="S111" s="73" t="str">
        <f t="shared" si="11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O112" s="73" t="str">
        <f t="shared" si="8"/>
        <v/>
      </c>
      <c r="P112" s="73">
        <f t="shared" si="6"/>
        <v>0</v>
      </c>
      <c r="Q112" s="73" t="str">
        <f t="shared" si="9"/>
        <v/>
      </c>
      <c r="R112" s="73" t="str">
        <f t="shared" si="10"/>
        <v/>
      </c>
      <c r="S112" s="73" t="str">
        <f t="shared" si="11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O113" s="73" t="str">
        <f t="shared" si="8"/>
        <v/>
      </c>
      <c r="P113" s="73">
        <f t="shared" si="6"/>
        <v>0</v>
      </c>
      <c r="Q113" s="73" t="str">
        <f t="shared" si="9"/>
        <v/>
      </c>
      <c r="R113" s="73" t="str">
        <f t="shared" si="10"/>
        <v/>
      </c>
      <c r="S113" s="73" t="str">
        <f t="shared" si="11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O114" s="73" t="str">
        <f t="shared" si="8"/>
        <v/>
      </c>
      <c r="P114" s="73">
        <f t="shared" si="6"/>
        <v>0</v>
      </c>
      <c r="Q114" s="73" t="str">
        <f t="shared" si="9"/>
        <v/>
      </c>
      <c r="R114" s="73" t="str">
        <f t="shared" si="10"/>
        <v/>
      </c>
      <c r="S114" s="73" t="str">
        <f t="shared" si="11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O115" s="73" t="str">
        <f t="shared" si="8"/>
        <v/>
      </c>
      <c r="P115" s="73">
        <f t="shared" si="6"/>
        <v>0</v>
      </c>
      <c r="Q115" s="73" t="str">
        <f t="shared" si="9"/>
        <v/>
      </c>
      <c r="R115" s="73" t="str">
        <f t="shared" si="10"/>
        <v/>
      </c>
      <c r="S115" s="73" t="str">
        <f t="shared" si="11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O116" s="73" t="str">
        <f t="shared" si="8"/>
        <v/>
      </c>
      <c r="P116" s="73">
        <f t="shared" si="6"/>
        <v>0</v>
      </c>
      <c r="Q116" s="73" t="str">
        <f t="shared" si="9"/>
        <v/>
      </c>
      <c r="R116" s="73" t="str">
        <f t="shared" si="10"/>
        <v/>
      </c>
      <c r="S116" s="73" t="str">
        <f t="shared" si="11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O117" s="73" t="str">
        <f t="shared" si="8"/>
        <v/>
      </c>
      <c r="P117" s="73">
        <f t="shared" si="6"/>
        <v>0</v>
      </c>
      <c r="Q117" s="73" t="str">
        <f t="shared" si="9"/>
        <v/>
      </c>
      <c r="R117" s="73" t="str">
        <f t="shared" si="10"/>
        <v/>
      </c>
      <c r="S117" s="73" t="str">
        <f t="shared" si="11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O118" s="73" t="str">
        <f t="shared" si="8"/>
        <v/>
      </c>
      <c r="P118" s="73">
        <f t="shared" si="6"/>
        <v>0</v>
      </c>
      <c r="Q118" s="73" t="str">
        <f t="shared" si="9"/>
        <v/>
      </c>
      <c r="R118" s="73" t="str">
        <f t="shared" si="10"/>
        <v/>
      </c>
      <c r="S118" s="73" t="str">
        <f t="shared" si="11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O119" s="73" t="str">
        <f t="shared" si="8"/>
        <v/>
      </c>
      <c r="P119" s="73">
        <f t="shared" si="6"/>
        <v>0</v>
      </c>
      <c r="Q119" s="73" t="str">
        <f t="shared" si="9"/>
        <v/>
      </c>
      <c r="R119" s="73" t="str">
        <f t="shared" si="10"/>
        <v/>
      </c>
      <c r="S119" s="73" t="str">
        <f t="shared" si="11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O120" s="73" t="str">
        <f t="shared" si="8"/>
        <v/>
      </c>
      <c r="P120" s="73">
        <f t="shared" si="6"/>
        <v>0</v>
      </c>
      <c r="Q120" s="73" t="str">
        <f t="shared" si="9"/>
        <v/>
      </c>
      <c r="R120" s="73" t="str">
        <f t="shared" si="10"/>
        <v/>
      </c>
      <c r="S120" s="73" t="str">
        <f t="shared" si="11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O121" s="73" t="str">
        <f t="shared" si="8"/>
        <v/>
      </c>
      <c r="P121" s="73">
        <f t="shared" si="6"/>
        <v>0</v>
      </c>
      <c r="Q121" s="73" t="str">
        <f t="shared" si="9"/>
        <v/>
      </c>
      <c r="R121" s="73" t="str">
        <f t="shared" si="10"/>
        <v/>
      </c>
      <c r="S121" s="73" t="str">
        <f t="shared" si="11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O122" s="73" t="str">
        <f t="shared" si="8"/>
        <v/>
      </c>
      <c r="P122" s="73">
        <f t="shared" si="6"/>
        <v>0</v>
      </c>
      <c r="Q122" s="73" t="str">
        <f t="shared" si="9"/>
        <v/>
      </c>
      <c r="R122" s="73" t="str">
        <f t="shared" si="10"/>
        <v/>
      </c>
      <c r="S122" s="73" t="str">
        <f t="shared" si="11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O123" s="73" t="str">
        <f t="shared" si="8"/>
        <v/>
      </c>
      <c r="P123" s="73">
        <f t="shared" si="6"/>
        <v>0</v>
      </c>
      <c r="Q123" s="73" t="str">
        <f t="shared" si="9"/>
        <v/>
      </c>
      <c r="R123" s="73" t="str">
        <f t="shared" si="10"/>
        <v/>
      </c>
      <c r="S123" s="73" t="str">
        <f t="shared" si="11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O124" s="73" t="str">
        <f t="shared" si="8"/>
        <v/>
      </c>
      <c r="P124" s="73">
        <f t="shared" si="6"/>
        <v>0</v>
      </c>
      <c r="Q124" s="73" t="str">
        <f t="shared" si="9"/>
        <v/>
      </c>
      <c r="R124" s="73" t="str">
        <f t="shared" si="10"/>
        <v/>
      </c>
      <c r="S124" s="73" t="str">
        <f t="shared" si="11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O125" s="73" t="str">
        <f t="shared" si="8"/>
        <v/>
      </c>
      <c r="P125" s="73">
        <f t="shared" si="6"/>
        <v>0</v>
      </c>
      <c r="Q125" s="73" t="str">
        <f t="shared" si="9"/>
        <v/>
      </c>
      <c r="R125" s="73" t="str">
        <f t="shared" si="10"/>
        <v/>
      </c>
      <c r="S125" s="73" t="str">
        <f t="shared" si="11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O126" s="73" t="str">
        <f t="shared" si="8"/>
        <v/>
      </c>
      <c r="P126" s="73">
        <f t="shared" si="6"/>
        <v>0</v>
      </c>
      <c r="Q126" s="73" t="str">
        <f t="shared" si="9"/>
        <v/>
      </c>
      <c r="R126" s="73" t="str">
        <f t="shared" si="10"/>
        <v/>
      </c>
      <c r="S126" s="73" t="str">
        <f t="shared" si="11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O127" s="73" t="str">
        <f t="shared" si="8"/>
        <v/>
      </c>
      <c r="P127" s="73">
        <f t="shared" si="6"/>
        <v>0</v>
      </c>
      <c r="Q127" s="73" t="str">
        <f t="shared" si="9"/>
        <v/>
      </c>
      <c r="R127" s="73" t="str">
        <f t="shared" si="10"/>
        <v/>
      </c>
      <c r="S127" s="73" t="str">
        <f t="shared" si="11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O128" s="73" t="str">
        <f t="shared" si="8"/>
        <v/>
      </c>
      <c r="P128" s="73">
        <f t="shared" si="6"/>
        <v>0</v>
      </c>
      <c r="Q128" s="73" t="str">
        <f t="shared" si="9"/>
        <v/>
      </c>
      <c r="R128" s="73" t="str">
        <f t="shared" si="10"/>
        <v/>
      </c>
      <c r="S128" s="73" t="str">
        <f t="shared" si="11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O129" s="73" t="str">
        <f t="shared" si="8"/>
        <v/>
      </c>
      <c r="P129" s="73">
        <f t="shared" si="6"/>
        <v>0</v>
      </c>
      <c r="Q129" s="73" t="str">
        <f t="shared" si="9"/>
        <v/>
      </c>
      <c r="R129" s="73" t="str">
        <f t="shared" si="10"/>
        <v/>
      </c>
      <c r="S129" s="73" t="str">
        <f t="shared" si="11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O130" s="73" t="str">
        <f t="shared" si="8"/>
        <v/>
      </c>
      <c r="P130" s="73">
        <f t="shared" si="6"/>
        <v>0</v>
      </c>
      <c r="Q130" s="73" t="str">
        <f t="shared" si="9"/>
        <v/>
      </c>
      <c r="R130" s="73" t="str">
        <f t="shared" si="10"/>
        <v/>
      </c>
      <c r="S130" s="73" t="str">
        <f t="shared" si="11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O131" s="73" t="str">
        <f t="shared" si="8"/>
        <v/>
      </c>
      <c r="P131" s="73">
        <f t="shared" si="6"/>
        <v>0</v>
      </c>
      <c r="Q131" s="73" t="str">
        <f t="shared" si="9"/>
        <v/>
      </c>
      <c r="R131" s="73" t="str">
        <f t="shared" si="10"/>
        <v/>
      </c>
      <c r="S131" s="73" t="str">
        <f t="shared" si="11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O132" s="73" t="str">
        <f t="shared" si="8"/>
        <v/>
      </c>
      <c r="P132" s="73">
        <f t="shared" si="6"/>
        <v>0</v>
      </c>
      <c r="Q132" s="73" t="str">
        <f t="shared" si="9"/>
        <v/>
      </c>
      <c r="R132" s="73" t="str">
        <f t="shared" si="10"/>
        <v/>
      </c>
      <c r="S132" s="73" t="str">
        <f t="shared" si="11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O133" s="73" t="str">
        <f t="shared" si="8"/>
        <v/>
      </c>
      <c r="P133" s="73">
        <f t="shared" si="6"/>
        <v>0</v>
      </c>
      <c r="Q133" s="73" t="str">
        <f t="shared" si="9"/>
        <v/>
      </c>
      <c r="R133" s="73" t="str">
        <f t="shared" si="10"/>
        <v/>
      </c>
      <c r="S133" s="73" t="str">
        <f t="shared" si="11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O134" s="73" t="str">
        <f t="shared" si="8"/>
        <v/>
      </c>
      <c r="P134" s="73">
        <f t="shared" si="6"/>
        <v>0</v>
      </c>
      <c r="Q134" s="73" t="str">
        <f t="shared" si="9"/>
        <v/>
      </c>
      <c r="R134" s="73" t="str">
        <f t="shared" si="10"/>
        <v/>
      </c>
      <c r="S134" s="73" t="str">
        <f t="shared" si="11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O135" s="73" t="str">
        <f t="shared" si="8"/>
        <v/>
      </c>
      <c r="P135" s="73">
        <f t="shared" si="6"/>
        <v>0</v>
      </c>
      <c r="Q135" s="73" t="str">
        <f t="shared" si="9"/>
        <v/>
      </c>
      <c r="R135" s="73" t="str">
        <f t="shared" si="10"/>
        <v/>
      </c>
      <c r="S135" s="73" t="str">
        <f t="shared" si="11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O136" s="73" t="str">
        <f t="shared" si="8"/>
        <v/>
      </c>
      <c r="P136" s="73">
        <f t="shared" si="6"/>
        <v>0</v>
      </c>
      <c r="Q136" s="73" t="str">
        <f t="shared" si="9"/>
        <v/>
      </c>
      <c r="R136" s="73" t="str">
        <f t="shared" si="10"/>
        <v/>
      </c>
      <c r="S136" s="73" t="str">
        <f t="shared" si="11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O137" s="73" t="str">
        <f t="shared" si="8"/>
        <v/>
      </c>
      <c r="P137" s="73">
        <f t="shared" si="6"/>
        <v>0</v>
      </c>
      <c r="Q137" s="73" t="str">
        <f t="shared" si="9"/>
        <v/>
      </c>
      <c r="R137" s="73" t="str">
        <f t="shared" si="10"/>
        <v/>
      </c>
      <c r="S137" s="73" t="str">
        <f t="shared" si="11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O138" s="73" t="str">
        <f t="shared" si="8"/>
        <v/>
      </c>
      <c r="P138" s="73">
        <f t="shared" si="6"/>
        <v>0</v>
      </c>
      <c r="Q138" s="73" t="str">
        <f t="shared" si="9"/>
        <v/>
      </c>
      <c r="R138" s="73" t="str">
        <f t="shared" si="10"/>
        <v/>
      </c>
      <c r="S138" s="73" t="str">
        <f t="shared" si="11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O139" s="73" t="str">
        <f t="shared" si="8"/>
        <v/>
      </c>
      <c r="P139" s="73">
        <f t="shared" si="6"/>
        <v>0</v>
      </c>
      <c r="Q139" s="73" t="str">
        <f t="shared" si="9"/>
        <v/>
      </c>
      <c r="R139" s="73" t="str">
        <f t="shared" si="10"/>
        <v/>
      </c>
      <c r="S139" s="73" t="str">
        <f t="shared" si="11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O140" s="73" t="str">
        <f t="shared" si="8"/>
        <v/>
      </c>
      <c r="P140" s="73">
        <f t="shared" si="6"/>
        <v>0</v>
      </c>
      <c r="Q140" s="73" t="str">
        <f t="shared" si="9"/>
        <v/>
      </c>
      <c r="R140" s="73" t="str">
        <f t="shared" si="10"/>
        <v/>
      </c>
      <c r="S140" s="73" t="str">
        <f t="shared" si="11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O141" s="73" t="str">
        <f t="shared" si="8"/>
        <v/>
      </c>
      <c r="P141" s="73">
        <f t="shared" si="6"/>
        <v>0</v>
      </c>
      <c r="Q141" s="73" t="str">
        <f t="shared" si="9"/>
        <v/>
      </c>
      <c r="R141" s="73" t="str">
        <f t="shared" si="10"/>
        <v/>
      </c>
      <c r="S141" s="73" t="str">
        <f t="shared" si="11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O142" s="73" t="str">
        <f t="shared" si="8"/>
        <v/>
      </c>
      <c r="P142" s="73">
        <f t="shared" ref="P142:P205" si="12">IF($H142=0%,G142,"")</f>
        <v>0</v>
      </c>
      <c r="Q142" s="73" t="str">
        <f t="shared" si="9"/>
        <v/>
      </c>
      <c r="R142" s="73" t="str">
        <f t="shared" si="10"/>
        <v/>
      </c>
      <c r="S142" s="73" t="str">
        <f t="shared" si="11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O143" s="73" t="str">
        <f t="shared" ref="O143:O206" si="14">IF($H143="E",G143,"")</f>
        <v/>
      </c>
      <c r="P143" s="73">
        <f t="shared" si="12"/>
        <v>0</v>
      </c>
      <c r="Q143" s="73" t="str">
        <f t="shared" si="9"/>
        <v/>
      </c>
      <c r="R143" s="73" t="str">
        <f t="shared" si="10"/>
        <v/>
      </c>
      <c r="S143" s="73" t="str">
        <f t="shared" si="11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O144" s="73" t="str">
        <f t="shared" si="14"/>
        <v/>
      </c>
      <c r="P144" s="73">
        <f t="shared" si="12"/>
        <v>0</v>
      </c>
      <c r="Q144" s="73" t="str">
        <f t="shared" ref="Q144:Q207" si="15">IF(OR($H144=2%,$H144=6%,$H144=8%),$I144/$H144,IF($H144="0% Decreto",G144,""))</f>
        <v/>
      </c>
      <c r="R144" s="73" t="str">
        <f t="shared" ref="R144:R207" si="16">IF(OR($H144=15%,$H144=16%),$I144/$H144,"")</f>
        <v/>
      </c>
      <c r="S144" s="73" t="str">
        <f t="shared" ref="S144:S207" si="17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O145" s="73" t="str">
        <f t="shared" si="14"/>
        <v/>
      </c>
      <c r="P145" s="73">
        <f t="shared" si="12"/>
        <v>0</v>
      </c>
      <c r="Q145" s="73" t="str">
        <f t="shared" si="15"/>
        <v/>
      </c>
      <c r="R145" s="73" t="str">
        <f t="shared" si="16"/>
        <v/>
      </c>
      <c r="S145" s="73" t="str">
        <f t="shared" si="17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O146" s="73" t="str">
        <f t="shared" si="14"/>
        <v/>
      </c>
      <c r="P146" s="73">
        <f t="shared" si="12"/>
        <v>0</v>
      </c>
      <c r="Q146" s="73" t="str">
        <f t="shared" si="15"/>
        <v/>
      </c>
      <c r="R146" s="73" t="str">
        <f t="shared" si="16"/>
        <v/>
      </c>
      <c r="S146" s="73" t="str">
        <f t="shared" si="17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O147" s="73" t="str">
        <f t="shared" si="14"/>
        <v/>
      </c>
      <c r="P147" s="73">
        <f t="shared" si="12"/>
        <v>0</v>
      </c>
      <c r="Q147" s="73" t="str">
        <f t="shared" si="15"/>
        <v/>
      </c>
      <c r="R147" s="73" t="str">
        <f t="shared" si="16"/>
        <v/>
      </c>
      <c r="S147" s="73" t="str">
        <f t="shared" si="17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O148" s="73" t="str">
        <f t="shared" si="14"/>
        <v/>
      </c>
      <c r="P148" s="73">
        <f t="shared" si="12"/>
        <v>0</v>
      </c>
      <c r="Q148" s="73" t="str">
        <f t="shared" si="15"/>
        <v/>
      </c>
      <c r="R148" s="73" t="str">
        <f t="shared" si="16"/>
        <v/>
      </c>
      <c r="S148" s="73" t="str">
        <f t="shared" si="17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O149" s="73" t="str">
        <f t="shared" si="14"/>
        <v/>
      </c>
      <c r="P149" s="73">
        <f t="shared" si="12"/>
        <v>0</v>
      </c>
      <c r="Q149" s="73" t="str">
        <f t="shared" si="15"/>
        <v/>
      </c>
      <c r="R149" s="73" t="str">
        <f t="shared" si="16"/>
        <v/>
      </c>
      <c r="S149" s="73" t="str">
        <f t="shared" si="17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O150" s="73" t="str">
        <f t="shared" si="14"/>
        <v/>
      </c>
      <c r="P150" s="73">
        <f t="shared" si="12"/>
        <v>0</v>
      </c>
      <c r="Q150" s="73" t="str">
        <f t="shared" si="15"/>
        <v/>
      </c>
      <c r="R150" s="73" t="str">
        <f t="shared" si="16"/>
        <v/>
      </c>
      <c r="S150" s="73" t="str">
        <f t="shared" si="17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O151" s="73" t="str">
        <f t="shared" si="14"/>
        <v/>
      </c>
      <c r="P151" s="73">
        <f t="shared" si="12"/>
        <v>0</v>
      </c>
      <c r="Q151" s="73" t="str">
        <f t="shared" si="15"/>
        <v/>
      </c>
      <c r="R151" s="73" t="str">
        <f t="shared" si="16"/>
        <v/>
      </c>
      <c r="S151" s="73" t="str">
        <f t="shared" si="17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O152" s="73" t="str">
        <f t="shared" si="14"/>
        <v/>
      </c>
      <c r="P152" s="73">
        <f t="shared" si="12"/>
        <v>0</v>
      </c>
      <c r="Q152" s="73" t="str">
        <f t="shared" si="15"/>
        <v/>
      </c>
      <c r="R152" s="73" t="str">
        <f t="shared" si="16"/>
        <v/>
      </c>
      <c r="S152" s="73" t="str">
        <f t="shared" si="17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O153" s="73" t="str">
        <f t="shared" si="14"/>
        <v/>
      </c>
      <c r="P153" s="73">
        <f t="shared" si="12"/>
        <v>0</v>
      </c>
      <c r="Q153" s="73" t="str">
        <f t="shared" si="15"/>
        <v/>
      </c>
      <c r="R153" s="73" t="str">
        <f t="shared" si="16"/>
        <v/>
      </c>
      <c r="S153" s="73" t="str">
        <f t="shared" si="17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O154" s="73" t="str">
        <f t="shared" si="14"/>
        <v/>
      </c>
      <c r="P154" s="73">
        <f t="shared" si="12"/>
        <v>0</v>
      </c>
      <c r="Q154" s="73" t="str">
        <f t="shared" si="15"/>
        <v/>
      </c>
      <c r="R154" s="73" t="str">
        <f t="shared" si="16"/>
        <v/>
      </c>
      <c r="S154" s="73" t="str">
        <f t="shared" si="17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O155" s="73" t="str">
        <f t="shared" si="14"/>
        <v/>
      </c>
      <c r="P155" s="73">
        <f t="shared" si="12"/>
        <v>0</v>
      </c>
      <c r="Q155" s="73" t="str">
        <f t="shared" si="15"/>
        <v/>
      </c>
      <c r="R155" s="73" t="str">
        <f t="shared" si="16"/>
        <v/>
      </c>
      <c r="S155" s="73" t="str">
        <f t="shared" si="17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O156" s="73" t="str">
        <f t="shared" si="14"/>
        <v/>
      </c>
      <c r="P156" s="73">
        <f t="shared" si="12"/>
        <v>0</v>
      </c>
      <c r="Q156" s="73" t="str">
        <f t="shared" si="15"/>
        <v/>
      </c>
      <c r="R156" s="73" t="str">
        <f t="shared" si="16"/>
        <v/>
      </c>
      <c r="S156" s="73" t="str">
        <f t="shared" si="17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O157" s="73" t="str">
        <f t="shared" si="14"/>
        <v/>
      </c>
      <c r="P157" s="73">
        <f t="shared" si="12"/>
        <v>0</v>
      </c>
      <c r="Q157" s="73" t="str">
        <f t="shared" si="15"/>
        <v/>
      </c>
      <c r="R157" s="73" t="str">
        <f t="shared" si="16"/>
        <v/>
      </c>
      <c r="S157" s="73" t="str">
        <f t="shared" si="17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O158" s="73" t="str">
        <f t="shared" si="14"/>
        <v/>
      </c>
      <c r="P158" s="73">
        <f t="shared" si="12"/>
        <v>0</v>
      </c>
      <c r="Q158" s="73" t="str">
        <f t="shared" si="15"/>
        <v/>
      </c>
      <c r="R158" s="73" t="str">
        <f t="shared" si="16"/>
        <v/>
      </c>
      <c r="S158" s="73" t="str">
        <f t="shared" si="17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O159" s="73" t="str">
        <f t="shared" si="14"/>
        <v/>
      </c>
      <c r="P159" s="73">
        <f t="shared" si="12"/>
        <v>0</v>
      </c>
      <c r="Q159" s="73" t="str">
        <f t="shared" si="15"/>
        <v/>
      </c>
      <c r="R159" s="73" t="str">
        <f t="shared" si="16"/>
        <v/>
      </c>
      <c r="S159" s="73" t="str">
        <f t="shared" si="17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O160" s="73" t="str">
        <f t="shared" si="14"/>
        <v/>
      </c>
      <c r="P160" s="73">
        <f t="shared" si="12"/>
        <v>0</v>
      </c>
      <c r="Q160" s="73" t="str">
        <f t="shared" si="15"/>
        <v/>
      </c>
      <c r="R160" s="73" t="str">
        <f t="shared" si="16"/>
        <v/>
      </c>
      <c r="S160" s="73" t="str">
        <f t="shared" si="17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O161" s="73" t="str">
        <f t="shared" si="14"/>
        <v/>
      </c>
      <c r="P161" s="73">
        <f t="shared" si="12"/>
        <v>0</v>
      </c>
      <c r="Q161" s="73" t="str">
        <f t="shared" si="15"/>
        <v/>
      </c>
      <c r="R161" s="73" t="str">
        <f t="shared" si="16"/>
        <v/>
      </c>
      <c r="S161" s="73" t="str">
        <f t="shared" si="17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O162" s="73" t="str">
        <f t="shared" si="14"/>
        <v/>
      </c>
      <c r="P162" s="73">
        <f t="shared" si="12"/>
        <v>0</v>
      </c>
      <c r="Q162" s="73" t="str">
        <f t="shared" si="15"/>
        <v/>
      </c>
      <c r="R162" s="73" t="str">
        <f t="shared" si="16"/>
        <v/>
      </c>
      <c r="S162" s="73" t="str">
        <f t="shared" si="17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O163" s="73" t="str">
        <f t="shared" si="14"/>
        <v/>
      </c>
      <c r="P163" s="73">
        <f t="shared" si="12"/>
        <v>0</v>
      </c>
      <c r="Q163" s="73" t="str">
        <f t="shared" si="15"/>
        <v/>
      </c>
      <c r="R163" s="73" t="str">
        <f t="shared" si="16"/>
        <v/>
      </c>
      <c r="S163" s="73" t="str">
        <f t="shared" si="17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O164" s="73" t="str">
        <f t="shared" si="14"/>
        <v/>
      </c>
      <c r="P164" s="73">
        <f t="shared" si="12"/>
        <v>0</v>
      </c>
      <c r="Q164" s="73" t="str">
        <f t="shared" si="15"/>
        <v/>
      </c>
      <c r="R164" s="73" t="str">
        <f t="shared" si="16"/>
        <v/>
      </c>
      <c r="S164" s="73" t="str">
        <f t="shared" si="17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O165" s="73" t="str">
        <f t="shared" si="14"/>
        <v/>
      </c>
      <c r="P165" s="73">
        <f t="shared" si="12"/>
        <v>0</v>
      </c>
      <c r="Q165" s="73" t="str">
        <f t="shared" si="15"/>
        <v/>
      </c>
      <c r="R165" s="73" t="str">
        <f t="shared" si="16"/>
        <v/>
      </c>
      <c r="S165" s="73" t="str">
        <f t="shared" si="17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O166" s="73" t="str">
        <f t="shared" si="14"/>
        <v/>
      </c>
      <c r="P166" s="73">
        <f t="shared" si="12"/>
        <v>0</v>
      </c>
      <c r="Q166" s="73" t="str">
        <f t="shared" si="15"/>
        <v/>
      </c>
      <c r="R166" s="73" t="str">
        <f t="shared" si="16"/>
        <v/>
      </c>
      <c r="S166" s="73" t="str">
        <f t="shared" si="17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O167" s="73" t="str">
        <f t="shared" si="14"/>
        <v/>
      </c>
      <c r="P167" s="73">
        <f t="shared" si="12"/>
        <v>0</v>
      </c>
      <c r="Q167" s="73" t="str">
        <f t="shared" si="15"/>
        <v/>
      </c>
      <c r="R167" s="73" t="str">
        <f t="shared" si="16"/>
        <v/>
      </c>
      <c r="S167" s="73" t="str">
        <f t="shared" si="17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O168" s="73" t="str">
        <f t="shared" si="14"/>
        <v/>
      </c>
      <c r="P168" s="73">
        <f t="shared" si="12"/>
        <v>0</v>
      </c>
      <c r="Q168" s="73" t="str">
        <f t="shared" si="15"/>
        <v/>
      </c>
      <c r="R168" s="73" t="str">
        <f t="shared" si="16"/>
        <v/>
      </c>
      <c r="S168" s="73" t="str">
        <f t="shared" si="17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O169" s="73" t="str">
        <f t="shared" si="14"/>
        <v/>
      </c>
      <c r="P169" s="73">
        <f t="shared" si="12"/>
        <v>0</v>
      </c>
      <c r="Q169" s="73" t="str">
        <f t="shared" si="15"/>
        <v/>
      </c>
      <c r="R169" s="73" t="str">
        <f t="shared" si="16"/>
        <v/>
      </c>
      <c r="S169" s="73" t="str">
        <f t="shared" si="17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O170" s="73" t="str">
        <f t="shared" si="14"/>
        <v/>
      </c>
      <c r="P170" s="73">
        <f t="shared" si="12"/>
        <v>0</v>
      </c>
      <c r="Q170" s="73" t="str">
        <f t="shared" si="15"/>
        <v/>
      </c>
      <c r="R170" s="73" t="str">
        <f t="shared" si="16"/>
        <v/>
      </c>
      <c r="S170" s="73" t="str">
        <f t="shared" si="17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O171" s="73" t="str">
        <f t="shared" si="14"/>
        <v/>
      </c>
      <c r="P171" s="73">
        <f t="shared" si="12"/>
        <v>0</v>
      </c>
      <c r="Q171" s="73" t="str">
        <f t="shared" si="15"/>
        <v/>
      </c>
      <c r="R171" s="73" t="str">
        <f t="shared" si="16"/>
        <v/>
      </c>
      <c r="S171" s="73" t="str">
        <f t="shared" si="17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O172" s="73" t="str">
        <f t="shared" si="14"/>
        <v/>
      </c>
      <c r="P172" s="73">
        <f t="shared" si="12"/>
        <v>0</v>
      </c>
      <c r="Q172" s="73" t="str">
        <f t="shared" si="15"/>
        <v/>
      </c>
      <c r="R172" s="73" t="str">
        <f t="shared" si="16"/>
        <v/>
      </c>
      <c r="S172" s="73" t="str">
        <f t="shared" si="17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O173" s="73" t="str">
        <f t="shared" si="14"/>
        <v/>
      </c>
      <c r="P173" s="73">
        <f t="shared" si="12"/>
        <v>0</v>
      </c>
      <c r="Q173" s="73" t="str">
        <f t="shared" si="15"/>
        <v/>
      </c>
      <c r="R173" s="73" t="str">
        <f t="shared" si="16"/>
        <v/>
      </c>
      <c r="S173" s="73" t="str">
        <f t="shared" si="17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O174" s="73" t="str">
        <f t="shared" si="14"/>
        <v/>
      </c>
      <c r="P174" s="73">
        <f t="shared" si="12"/>
        <v>0</v>
      </c>
      <c r="Q174" s="73" t="str">
        <f t="shared" si="15"/>
        <v/>
      </c>
      <c r="R174" s="73" t="str">
        <f t="shared" si="16"/>
        <v/>
      </c>
      <c r="S174" s="73" t="str">
        <f t="shared" si="17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O175" s="73" t="str">
        <f t="shared" si="14"/>
        <v/>
      </c>
      <c r="P175" s="73">
        <f t="shared" si="12"/>
        <v>0</v>
      </c>
      <c r="Q175" s="73" t="str">
        <f t="shared" si="15"/>
        <v/>
      </c>
      <c r="R175" s="73" t="str">
        <f t="shared" si="16"/>
        <v/>
      </c>
      <c r="S175" s="73" t="str">
        <f t="shared" si="17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O176" s="73" t="str">
        <f t="shared" si="14"/>
        <v/>
      </c>
      <c r="P176" s="73">
        <f t="shared" si="12"/>
        <v>0</v>
      </c>
      <c r="Q176" s="73" t="str">
        <f t="shared" si="15"/>
        <v/>
      </c>
      <c r="R176" s="73" t="str">
        <f t="shared" si="16"/>
        <v/>
      </c>
      <c r="S176" s="73" t="str">
        <f t="shared" si="17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O177" s="73" t="str">
        <f t="shared" si="14"/>
        <v/>
      </c>
      <c r="P177" s="73">
        <f t="shared" si="12"/>
        <v>0</v>
      </c>
      <c r="Q177" s="73" t="str">
        <f t="shared" si="15"/>
        <v/>
      </c>
      <c r="R177" s="73" t="str">
        <f t="shared" si="16"/>
        <v/>
      </c>
      <c r="S177" s="73" t="str">
        <f t="shared" si="17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O178" s="73" t="str">
        <f t="shared" si="14"/>
        <v/>
      </c>
      <c r="P178" s="73">
        <f t="shared" si="12"/>
        <v>0</v>
      </c>
      <c r="Q178" s="73" t="str">
        <f t="shared" si="15"/>
        <v/>
      </c>
      <c r="R178" s="73" t="str">
        <f t="shared" si="16"/>
        <v/>
      </c>
      <c r="S178" s="73" t="str">
        <f t="shared" si="17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O179" s="73" t="str">
        <f t="shared" si="14"/>
        <v/>
      </c>
      <c r="P179" s="73">
        <f t="shared" si="12"/>
        <v>0</v>
      </c>
      <c r="Q179" s="73" t="str">
        <f t="shared" si="15"/>
        <v/>
      </c>
      <c r="R179" s="73" t="str">
        <f t="shared" si="16"/>
        <v/>
      </c>
      <c r="S179" s="73" t="str">
        <f t="shared" si="17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O180" s="73" t="str">
        <f t="shared" si="14"/>
        <v/>
      </c>
      <c r="P180" s="73">
        <f t="shared" si="12"/>
        <v>0</v>
      </c>
      <c r="Q180" s="73" t="str">
        <f t="shared" si="15"/>
        <v/>
      </c>
      <c r="R180" s="73" t="str">
        <f t="shared" si="16"/>
        <v/>
      </c>
      <c r="S180" s="73" t="str">
        <f t="shared" si="17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O181" s="73" t="str">
        <f t="shared" si="14"/>
        <v/>
      </c>
      <c r="P181" s="73">
        <f t="shared" si="12"/>
        <v>0</v>
      </c>
      <c r="Q181" s="73" t="str">
        <f t="shared" si="15"/>
        <v/>
      </c>
      <c r="R181" s="73" t="str">
        <f t="shared" si="16"/>
        <v/>
      </c>
      <c r="S181" s="73" t="str">
        <f t="shared" si="17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O182" s="73" t="str">
        <f t="shared" si="14"/>
        <v/>
      </c>
      <c r="P182" s="73">
        <f t="shared" si="12"/>
        <v>0</v>
      </c>
      <c r="Q182" s="73" t="str">
        <f t="shared" si="15"/>
        <v/>
      </c>
      <c r="R182" s="73" t="str">
        <f t="shared" si="16"/>
        <v/>
      </c>
      <c r="S182" s="73" t="str">
        <f t="shared" si="17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O183" s="73" t="str">
        <f t="shared" si="14"/>
        <v/>
      </c>
      <c r="P183" s="73">
        <f t="shared" si="12"/>
        <v>0</v>
      </c>
      <c r="Q183" s="73" t="str">
        <f t="shared" si="15"/>
        <v/>
      </c>
      <c r="R183" s="73" t="str">
        <f t="shared" si="16"/>
        <v/>
      </c>
      <c r="S183" s="73" t="str">
        <f t="shared" si="17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O184" s="73" t="str">
        <f t="shared" si="14"/>
        <v/>
      </c>
      <c r="P184" s="73">
        <f t="shared" si="12"/>
        <v>0</v>
      </c>
      <c r="Q184" s="73" t="str">
        <f t="shared" si="15"/>
        <v/>
      </c>
      <c r="R184" s="73" t="str">
        <f t="shared" si="16"/>
        <v/>
      </c>
      <c r="S184" s="73" t="str">
        <f t="shared" si="17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O185" s="73" t="str">
        <f t="shared" si="14"/>
        <v/>
      </c>
      <c r="P185" s="73">
        <f t="shared" si="12"/>
        <v>0</v>
      </c>
      <c r="Q185" s="73" t="str">
        <f t="shared" si="15"/>
        <v/>
      </c>
      <c r="R185" s="73" t="str">
        <f t="shared" si="16"/>
        <v/>
      </c>
      <c r="S185" s="73" t="str">
        <f t="shared" si="17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O186" s="73" t="str">
        <f t="shared" si="14"/>
        <v/>
      </c>
      <c r="P186" s="73">
        <f t="shared" si="12"/>
        <v>0</v>
      </c>
      <c r="Q186" s="73" t="str">
        <f t="shared" si="15"/>
        <v/>
      </c>
      <c r="R186" s="73" t="str">
        <f t="shared" si="16"/>
        <v/>
      </c>
      <c r="S186" s="73" t="str">
        <f t="shared" si="17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O187" s="73" t="str">
        <f t="shared" si="14"/>
        <v/>
      </c>
      <c r="P187" s="73">
        <f t="shared" si="12"/>
        <v>0</v>
      </c>
      <c r="Q187" s="73" t="str">
        <f t="shared" si="15"/>
        <v/>
      </c>
      <c r="R187" s="73" t="str">
        <f t="shared" si="16"/>
        <v/>
      </c>
      <c r="S187" s="73" t="str">
        <f t="shared" si="17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O188" s="73" t="str">
        <f t="shared" si="14"/>
        <v/>
      </c>
      <c r="P188" s="73">
        <f t="shared" si="12"/>
        <v>0</v>
      </c>
      <c r="Q188" s="73" t="str">
        <f t="shared" si="15"/>
        <v/>
      </c>
      <c r="R188" s="73" t="str">
        <f t="shared" si="16"/>
        <v/>
      </c>
      <c r="S188" s="73" t="str">
        <f t="shared" si="17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O189" s="73" t="str">
        <f t="shared" si="14"/>
        <v/>
      </c>
      <c r="P189" s="73">
        <f t="shared" si="12"/>
        <v>0</v>
      </c>
      <c r="Q189" s="73" t="str">
        <f t="shared" si="15"/>
        <v/>
      </c>
      <c r="R189" s="73" t="str">
        <f t="shared" si="16"/>
        <v/>
      </c>
      <c r="S189" s="73" t="str">
        <f t="shared" si="17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O190" s="73" t="str">
        <f t="shared" si="14"/>
        <v/>
      </c>
      <c r="P190" s="73">
        <f t="shared" si="12"/>
        <v>0</v>
      </c>
      <c r="Q190" s="73" t="str">
        <f t="shared" si="15"/>
        <v/>
      </c>
      <c r="R190" s="73" t="str">
        <f t="shared" si="16"/>
        <v/>
      </c>
      <c r="S190" s="73" t="str">
        <f t="shared" si="17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O191" s="73" t="str">
        <f t="shared" si="14"/>
        <v/>
      </c>
      <c r="P191" s="73">
        <f t="shared" si="12"/>
        <v>0</v>
      </c>
      <c r="Q191" s="73" t="str">
        <f t="shared" si="15"/>
        <v/>
      </c>
      <c r="R191" s="73" t="str">
        <f t="shared" si="16"/>
        <v/>
      </c>
      <c r="S191" s="73" t="str">
        <f t="shared" si="17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O192" s="73" t="str">
        <f t="shared" si="14"/>
        <v/>
      </c>
      <c r="P192" s="73">
        <f t="shared" si="12"/>
        <v>0</v>
      </c>
      <c r="Q192" s="73" t="str">
        <f t="shared" si="15"/>
        <v/>
      </c>
      <c r="R192" s="73" t="str">
        <f t="shared" si="16"/>
        <v/>
      </c>
      <c r="S192" s="73" t="str">
        <f t="shared" si="17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O193" s="73" t="str">
        <f t="shared" si="14"/>
        <v/>
      </c>
      <c r="P193" s="73">
        <f t="shared" si="12"/>
        <v>0</v>
      </c>
      <c r="Q193" s="73" t="str">
        <f t="shared" si="15"/>
        <v/>
      </c>
      <c r="R193" s="73" t="str">
        <f t="shared" si="16"/>
        <v/>
      </c>
      <c r="S193" s="73" t="str">
        <f t="shared" si="17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O194" s="73" t="str">
        <f t="shared" si="14"/>
        <v/>
      </c>
      <c r="P194" s="73">
        <f t="shared" si="12"/>
        <v>0</v>
      </c>
      <c r="Q194" s="73" t="str">
        <f t="shared" si="15"/>
        <v/>
      </c>
      <c r="R194" s="73" t="str">
        <f t="shared" si="16"/>
        <v/>
      </c>
      <c r="S194" s="73" t="str">
        <f t="shared" si="17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O195" s="73" t="str">
        <f t="shared" si="14"/>
        <v/>
      </c>
      <c r="P195" s="73">
        <f t="shared" si="12"/>
        <v>0</v>
      </c>
      <c r="Q195" s="73" t="str">
        <f t="shared" si="15"/>
        <v/>
      </c>
      <c r="R195" s="73" t="str">
        <f t="shared" si="16"/>
        <v/>
      </c>
      <c r="S195" s="73" t="str">
        <f t="shared" si="17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O196" s="73" t="str">
        <f t="shared" si="14"/>
        <v/>
      </c>
      <c r="P196" s="73">
        <f t="shared" si="12"/>
        <v>0</v>
      </c>
      <c r="Q196" s="73" t="str">
        <f t="shared" si="15"/>
        <v/>
      </c>
      <c r="R196" s="73" t="str">
        <f t="shared" si="16"/>
        <v/>
      </c>
      <c r="S196" s="73" t="str">
        <f t="shared" si="17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O197" s="73" t="str">
        <f t="shared" si="14"/>
        <v/>
      </c>
      <c r="P197" s="73">
        <f t="shared" si="12"/>
        <v>0</v>
      </c>
      <c r="Q197" s="73" t="str">
        <f t="shared" si="15"/>
        <v/>
      </c>
      <c r="R197" s="73" t="str">
        <f t="shared" si="16"/>
        <v/>
      </c>
      <c r="S197" s="73" t="str">
        <f t="shared" si="17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O198" s="73" t="str">
        <f t="shared" si="14"/>
        <v/>
      </c>
      <c r="P198" s="73">
        <f t="shared" si="12"/>
        <v>0</v>
      </c>
      <c r="Q198" s="73" t="str">
        <f t="shared" si="15"/>
        <v/>
      </c>
      <c r="R198" s="73" t="str">
        <f t="shared" si="16"/>
        <v/>
      </c>
      <c r="S198" s="73" t="str">
        <f t="shared" si="17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O199" s="73" t="str">
        <f t="shared" si="14"/>
        <v/>
      </c>
      <c r="P199" s="73">
        <f t="shared" si="12"/>
        <v>0</v>
      </c>
      <c r="Q199" s="73" t="str">
        <f t="shared" si="15"/>
        <v/>
      </c>
      <c r="R199" s="73" t="str">
        <f t="shared" si="16"/>
        <v/>
      </c>
      <c r="S199" s="73" t="str">
        <f t="shared" si="17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O200" s="73" t="str">
        <f t="shared" si="14"/>
        <v/>
      </c>
      <c r="P200" s="73">
        <f t="shared" si="12"/>
        <v>0</v>
      </c>
      <c r="Q200" s="73" t="str">
        <f t="shared" si="15"/>
        <v/>
      </c>
      <c r="R200" s="73" t="str">
        <f t="shared" si="16"/>
        <v/>
      </c>
      <c r="S200" s="73" t="str">
        <f t="shared" si="17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O201" s="73" t="str">
        <f t="shared" si="14"/>
        <v/>
      </c>
      <c r="P201" s="73">
        <f t="shared" si="12"/>
        <v>0</v>
      </c>
      <c r="Q201" s="73" t="str">
        <f t="shared" si="15"/>
        <v/>
      </c>
      <c r="R201" s="73" t="str">
        <f t="shared" si="16"/>
        <v/>
      </c>
      <c r="S201" s="73" t="str">
        <f t="shared" si="17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O202" s="73" t="str">
        <f t="shared" si="14"/>
        <v/>
      </c>
      <c r="P202" s="73">
        <f t="shared" si="12"/>
        <v>0</v>
      </c>
      <c r="Q202" s="73" t="str">
        <f t="shared" si="15"/>
        <v/>
      </c>
      <c r="R202" s="73" t="str">
        <f t="shared" si="16"/>
        <v/>
      </c>
      <c r="S202" s="73" t="str">
        <f t="shared" si="17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O203" s="73" t="str">
        <f t="shared" si="14"/>
        <v/>
      </c>
      <c r="P203" s="73">
        <f t="shared" si="12"/>
        <v>0</v>
      </c>
      <c r="Q203" s="73" t="str">
        <f t="shared" si="15"/>
        <v/>
      </c>
      <c r="R203" s="73" t="str">
        <f t="shared" si="16"/>
        <v/>
      </c>
      <c r="S203" s="73" t="str">
        <f t="shared" si="17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O204" s="73" t="str">
        <f t="shared" si="14"/>
        <v/>
      </c>
      <c r="P204" s="73">
        <f t="shared" si="12"/>
        <v>0</v>
      </c>
      <c r="Q204" s="73" t="str">
        <f t="shared" si="15"/>
        <v/>
      </c>
      <c r="R204" s="73" t="str">
        <f t="shared" si="16"/>
        <v/>
      </c>
      <c r="S204" s="73" t="str">
        <f t="shared" si="17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O205" s="73" t="str">
        <f t="shared" si="14"/>
        <v/>
      </c>
      <c r="P205" s="73">
        <f t="shared" si="12"/>
        <v>0</v>
      </c>
      <c r="Q205" s="73" t="str">
        <f t="shared" si="15"/>
        <v/>
      </c>
      <c r="R205" s="73" t="str">
        <f t="shared" si="16"/>
        <v/>
      </c>
      <c r="S205" s="73" t="str">
        <f t="shared" si="17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O206" s="73" t="str">
        <f t="shared" si="14"/>
        <v/>
      </c>
      <c r="P206" s="73">
        <f t="shared" ref="P206:P269" si="18">IF($H206=0%,G206,"")</f>
        <v>0</v>
      </c>
      <c r="Q206" s="73" t="str">
        <f t="shared" si="15"/>
        <v/>
      </c>
      <c r="R206" s="73" t="str">
        <f t="shared" si="16"/>
        <v/>
      </c>
      <c r="S206" s="73" t="str">
        <f t="shared" si="17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O207" s="73" t="str">
        <f t="shared" ref="O207:O270" si="20">IF($H207="E",G207,"")</f>
        <v/>
      </c>
      <c r="P207" s="73">
        <f t="shared" si="18"/>
        <v>0</v>
      </c>
      <c r="Q207" s="73" t="str">
        <f t="shared" si="15"/>
        <v/>
      </c>
      <c r="R207" s="73" t="str">
        <f t="shared" si="16"/>
        <v/>
      </c>
      <c r="S207" s="73" t="str">
        <f t="shared" si="17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O208" s="73" t="str">
        <f t="shared" si="20"/>
        <v/>
      </c>
      <c r="P208" s="73">
        <f t="shared" si="18"/>
        <v>0</v>
      </c>
      <c r="Q208" s="73" t="str">
        <f t="shared" ref="Q208:Q271" si="21">IF(OR($H208=2%,$H208=6%,$H208=8%),$I208/$H208,IF($H208="0% Decreto",G208,""))</f>
        <v/>
      </c>
      <c r="R208" s="73" t="str">
        <f t="shared" ref="R208:R271" si="22">IF(OR($H208=15%,$H208=16%),$I208/$H208,"")</f>
        <v/>
      </c>
      <c r="S208" s="73" t="str">
        <f t="shared" ref="S208:S271" si="23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O209" s="73" t="str">
        <f t="shared" si="20"/>
        <v/>
      </c>
      <c r="P209" s="73">
        <f t="shared" si="18"/>
        <v>0</v>
      </c>
      <c r="Q209" s="73" t="str">
        <f t="shared" si="21"/>
        <v/>
      </c>
      <c r="R209" s="73" t="str">
        <f t="shared" si="22"/>
        <v/>
      </c>
      <c r="S209" s="73" t="str">
        <f t="shared" si="23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O210" s="73" t="str">
        <f t="shared" si="20"/>
        <v/>
      </c>
      <c r="P210" s="73">
        <f t="shared" si="18"/>
        <v>0</v>
      </c>
      <c r="Q210" s="73" t="str">
        <f t="shared" si="21"/>
        <v/>
      </c>
      <c r="R210" s="73" t="str">
        <f t="shared" si="22"/>
        <v/>
      </c>
      <c r="S210" s="73" t="str">
        <f t="shared" si="23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O211" s="73" t="str">
        <f t="shared" si="20"/>
        <v/>
      </c>
      <c r="P211" s="73">
        <f t="shared" si="18"/>
        <v>0</v>
      </c>
      <c r="Q211" s="73" t="str">
        <f t="shared" si="21"/>
        <v/>
      </c>
      <c r="R211" s="73" t="str">
        <f t="shared" si="22"/>
        <v/>
      </c>
      <c r="S211" s="73" t="str">
        <f t="shared" si="23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O212" s="73" t="str">
        <f t="shared" si="20"/>
        <v/>
      </c>
      <c r="P212" s="73">
        <f t="shared" si="18"/>
        <v>0</v>
      </c>
      <c r="Q212" s="73" t="str">
        <f t="shared" si="21"/>
        <v/>
      </c>
      <c r="R212" s="73" t="str">
        <f t="shared" si="22"/>
        <v/>
      </c>
      <c r="S212" s="73" t="str">
        <f t="shared" si="23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O213" s="73" t="str">
        <f t="shared" si="20"/>
        <v/>
      </c>
      <c r="P213" s="73">
        <f t="shared" si="18"/>
        <v>0</v>
      </c>
      <c r="Q213" s="73" t="str">
        <f t="shared" si="21"/>
        <v/>
      </c>
      <c r="R213" s="73" t="str">
        <f t="shared" si="22"/>
        <v/>
      </c>
      <c r="S213" s="73" t="str">
        <f t="shared" si="23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O214" s="73" t="str">
        <f t="shared" si="20"/>
        <v/>
      </c>
      <c r="P214" s="73">
        <f t="shared" si="18"/>
        <v>0</v>
      </c>
      <c r="Q214" s="73" t="str">
        <f t="shared" si="21"/>
        <v/>
      </c>
      <c r="R214" s="73" t="str">
        <f t="shared" si="22"/>
        <v/>
      </c>
      <c r="S214" s="73" t="str">
        <f t="shared" si="23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O215" s="73" t="str">
        <f t="shared" si="20"/>
        <v/>
      </c>
      <c r="P215" s="73">
        <f t="shared" si="18"/>
        <v>0</v>
      </c>
      <c r="Q215" s="73" t="str">
        <f t="shared" si="21"/>
        <v/>
      </c>
      <c r="R215" s="73" t="str">
        <f t="shared" si="22"/>
        <v/>
      </c>
      <c r="S215" s="73" t="str">
        <f t="shared" si="23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O216" s="73" t="str">
        <f t="shared" si="20"/>
        <v/>
      </c>
      <c r="P216" s="73">
        <f t="shared" si="18"/>
        <v>0</v>
      </c>
      <c r="Q216" s="73" t="str">
        <f t="shared" si="21"/>
        <v/>
      </c>
      <c r="R216" s="73" t="str">
        <f t="shared" si="22"/>
        <v/>
      </c>
      <c r="S216" s="73" t="str">
        <f t="shared" si="23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O217" s="73" t="str">
        <f t="shared" si="20"/>
        <v/>
      </c>
      <c r="P217" s="73">
        <f t="shared" si="18"/>
        <v>0</v>
      </c>
      <c r="Q217" s="73" t="str">
        <f t="shared" si="21"/>
        <v/>
      </c>
      <c r="R217" s="73" t="str">
        <f t="shared" si="22"/>
        <v/>
      </c>
      <c r="S217" s="73" t="str">
        <f t="shared" si="23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O218" s="73" t="str">
        <f t="shared" si="20"/>
        <v/>
      </c>
      <c r="P218" s="73">
        <f t="shared" si="18"/>
        <v>0</v>
      </c>
      <c r="Q218" s="73" t="str">
        <f t="shared" si="21"/>
        <v/>
      </c>
      <c r="R218" s="73" t="str">
        <f t="shared" si="22"/>
        <v/>
      </c>
      <c r="S218" s="73" t="str">
        <f t="shared" si="23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O219" s="73" t="str">
        <f t="shared" si="20"/>
        <v/>
      </c>
      <c r="P219" s="73">
        <f t="shared" si="18"/>
        <v>0</v>
      </c>
      <c r="Q219" s="73" t="str">
        <f t="shared" si="21"/>
        <v/>
      </c>
      <c r="R219" s="73" t="str">
        <f t="shared" si="22"/>
        <v/>
      </c>
      <c r="S219" s="73" t="str">
        <f t="shared" si="23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O220" s="73" t="str">
        <f t="shared" si="20"/>
        <v/>
      </c>
      <c r="P220" s="73">
        <f t="shared" si="18"/>
        <v>0</v>
      </c>
      <c r="Q220" s="73" t="str">
        <f t="shared" si="21"/>
        <v/>
      </c>
      <c r="R220" s="73" t="str">
        <f t="shared" si="22"/>
        <v/>
      </c>
      <c r="S220" s="73" t="str">
        <f t="shared" si="23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O221" s="73" t="str">
        <f t="shared" si="20"/>
        <v/>
      </c>
      <c r="P221" s="73">
        <f t="shared" si="18"/>
        <v>0</v>
      </c>
      <c r="Q221" s="73" t="str">
        <f t="shared" si="21"/>
        <v/>
      </c>
      <c r="R221" s="73" t="str">
        <f t="shared" si="22"/>
        <v/>
      </c>
      <c r="S221" s="73" t="str">
        <f t="shared" si="23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O222" s="73" t="str">
        <f t="shared" si="20"/>
        <v/>
      </c>
      <c r="P222" s="73">
        <f t="shared" si="18"/>
        <v>0</v>
      </c>
      <c r="Q222" s="73" t="str">
        <f t="shared" si="21"/>
        <v/>
      </c>
      <c r="R222" s="73" t="str">
        <f t="shared" si="22"/>
        <v/>
      </c>
      <c r="S222" s="73" t="str">
        <f t="shared" si="23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O223" s="73" t="str">
        <f t="shared" si="20"/>
        <v/>
      </c>
      <c r="P223" s="73">
        <f t="shared" si="18"/>
        <v>0</v>
      </c>
      <c r="Q223" s="73" t="str">
        <f t="shared" si="21"/>
        <v/>
      </c>
      <c r="R223" s="73" t="str">
        <f t="shared" si="22"/>
        <v/>
      </c>
      <c r="S223" s="73" t="str">
        <f t="shared" si="23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O224" s="73" t="str">
        <f t="shared" si="20"/>
        <v/>
      </c>
      <c r="P224" s="73">
        <f t="shared" si="18"/>
        <v>0</v>
      </c>
      <c r="Q224" s="73" t="str">
        <f t="shared" si="21"/>
        <v/>
      </c>
      <c r="R224" s="73" t="str">
        <f t="shared" si="22"/>
        <v/>
      </c>
      <c r="S224" s="73" t="str">
        <f t="shared" si="23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O225" s="73" t="str">
        <f t="shared" si="20"/>
        <v/>
      </c>
      <c r="P225" s="73">
        <f t="shared" si="18"/>
        <v>0</v>
      </c>
      <c r="Q225" s="73" t="str">
        <f t="shared" si="21"/>
        <v/>
      </c>
      <c r="R225" s="73" t="str">
        <f t="shared" si="22"/>
        <v/>
      </c>
      <c r="S225" s="73" t="str">
        <f t="shared" si="23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O226" s="73" t="str">
        <f t="shared" si="20"/>
        <v/>
      </c>
      <c r="P226" s="73">
        <f t="shared" si="18"/>
        <v>0</v>
      </c>
      <c r="Q226" s="73" t="str">
        <f t="shared" si="21"/>
        <v/>
      </c>
      <c r="R226" s="73" t="str">
        <f t="shared" si="22"/>
        <v/>
      </c>
      <c r="S226" s="73" t="str">
        <f t="shared" si="23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O227" s="73" t="str">
        <f t="shared" si="20"/>
        <v/>
      </c>
      <c r="P227" s="73">
        <f t="shared" si="18"/>
        <v>0</v>
      </c>
      <c r="Q227" s="73" t="str">
        <f t="shared" si="21"/>
        <v/>
      </c>
      <c r="R227" s="73" t="str">
        <f t="shared" si="22"/>
        <v/>
      </c>
      <c r="S227" s="73" t="str">
        <f t="shared" si="23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O228" s="73" t="str">
        <f t="shared" si="20"/>
        <v/>
      </c>
      <c r="P228" s="73">
        <f t="shared" si="18"/>
        <v>0</v>
      </c>
      <c r="Q228" s="73" t="str">
        <f t="shared" si="21"/>
        <v/>
      </c>
      <c r="R228" s="73" t="str">
        <f t="shared" si="22"/>
        <v/>
      </c>
      <c r="S228" s="73" t="str">
        <f t="shared" si="23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O229" s="73" t="str">
        <f t="shared" si="20"/>
        <v/>
      </c>
      <c r="P229" s="73">
        <f t="shared" si="18"/>
        <v>0</v>
      </c>
      <c r="Q229" s="73" t="str">
        <f t="shared" si="21"/>
        <v/>
      </c>
      <c r="R229" s="73" t="str">
        <f t="shared" si="22"/>
        <v/>
      </c>
      <c r="S229" s="73" t="str">
        <f t="shared" si="23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O230" s="73" t="str">
        <f t="shared" si="20"/>
        <v/>
      </c>
      <c r="P230" s="73">
        <f t="shared" si="18"/>
        <v>0</v>
      </c>
      <c r="Q230" s="73" t="str">
        <f t="shared" si="21"/>
        <v/>
      </c>
      <c r="R230" s="73" t="str">
        <f t="shared" si="22"/>
        <v/>
      </c>
      <c r="S230" s="73" t="str">
        <f t="shared" si="23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O231" s="73" t="str">
        <f t="shared" si="20"/>
        <v/>
      </c>
      <c r="P231" s="73">
        <f t="shared" si="18"/>
        <v>0</v>
      </c>
      <c r="Q231" s="73" t="str">
        <f t="shared" si="21"/>
        <v/>
      </c>
      <c r="R231" s="73" t="str">
        <f t="shared" si="22"/>
        <v/>
      </c>
      <c r="S231" s="73" t="str">
        <f t="shared" si="23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O232" s="73" t="str">
        <f t="shared" si="20"/>
        <v/>
      </c>
      <c r="P232" s="73">
        <f t="shared" si="18"/>
        <v>0</v>
      </c>
      <c r="Q232" s="73" t="str">
        <f t="shared" si="21"/>
        <v/>
      </c>
      <c r="R232" s="73" t="str">
        <f t="shared" si="22"/>
        <v/>
      </c>
      <c r="S232" s="73" t="str">
        <f t="shared" si="23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O233" s="73" t="str">
        <f t="shared" si="20"/>
        <v/>
      </c>
      <c r="P233" s="73">
        <f t="shared" si="18"/>
        <v>0</v>
      </c>
      <c r="Q233" s="73" t="str">
        <f t="shared" si="21"/>
        <v/>
      </c>
      <c r="R233" s="73" t="str">
        <f t="shared" si="22"/>
        <v/>
      </c>
      <c r="S233" s="73" t="str">
        <f t="shared" si="23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O234" s="73" t="str">
        <f t="shared" si="20"/>
        <v/>
      </c>
      <c r="P234" s="73">
        <f t="shared" si="18"/>
        <v>0</v>
      </c>
      <c r="Q234" s="73" t="str">
        <f t="shared" si="21"/>
        <v/>
      </c>
      <c r="R234" s="73" t="str">
        <f t="shared" si="22"/>
        <v/>
      </c>
      <c r="S234" s="73" t="str">
        <f t="shared" si="23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O235" s="73" t="str">
        <f t="shared" si="20"/>
        <v/>
      </c>
      <c r="P235" s="73">
        <f t="shared" si="18"/>
        <v>0</v>
      </c>
      <c r="Q235" s="73" t="str">
        <f t="shared" si="21"/>
        <v/>
      </c>
      <c r="R235" s="73" t="str">
        <f t="shared" si="22"/>
        <v/>
      </c>
      <c r="S235" s="73" t="str">
        <f t="shared" si="23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O236" s="73" t="str">
        <f t="shared" si="20"/>
        <v/>
      </c>
      <c r="P236" s="73">
        <f t="shared" si="18"/>
        <v>0</v>
      </c>
      <c r="Q236" s="73" t="str">
        <f t="shared" si="21"/>
        <v/>
      </c>
      <c r="R236" s="73" t="str">
        <f t="shared" si="22"/>
        <v/>
      </c>
      <c r="S236" s="73" t="str">
        <f t="shared" si="23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O237" s="73" t="str">
        <f t="shared" si="20"/>
        <v/>
      </c>
      <c r="P237" s="73">
        <f t="shared" si="18"/>
        <v>0</v>
      </c>
      <c r="Q237" s="73" t="str">
        <f t="shared" si="21"/>
        <v/>
      </c>
      <c r="R237" s="73" t="str">
        <f t="shared" si="22"/>
        <v/>
      </c>
      <c r="S237" s="73" t="str">
        <f t="shared" si="23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O238" s="73" t="str">
        <f t="shared" si="20"/>
        <v/>
      </c>
      <c r="P238" s="73">
        <f t="shared" si="18"/>
        <v>0</v>
      </c>
      <c r="Q238" s="73" t="str">
        <f t="shared" si="21"/>
        <v/>
      </c>
      <c r="R238" s="73" t="str">
        <f t="shared" si="22"/>
        <v/>
      </c>
      <c r="S238" s="73" t="str">
        <f t="shared" si="23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O239" s="73" t="str">
        <f t="shared" si="20"/>
        <v/>
      </c>
      <c r="P239" s="73">
        <f t="shared" si="18"/>
        <v>0</v>
      </c>
      <c r="Q239" s="73" t="str">
        <f t="shared" si="21"/>
        <v/>
      </c>
      <c r="R239" s="73" t="str">
        <f t="shared" si="22"/>
        <v/>
      </c>
      <c r="S239" s="73" t="str">
        <f t="shared" si="23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O240" s="73" t="str">
        <f t="shared" si="20"/>
        <v/>
      </c>
      <c r="P240" s="73">
        <f t="shared" si="18"/>
        <v>0</v>
      </c>
      <c r="Q240" s="73" t="str">
        <f t="shared" si="21"/>
        <v/>
      </c>
      <c r="R240" s="73" t="str">
        <f t="shared" si="22"/>
        <v/>
      </c>
      <c r="S240" s="73" t="str">
        <f t="shared" si="23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O241" s="73" t="str">
        <f t="shared" si="20"/>
        <v/>
      </c>
      <c r="P241" s="73">
        <f t="shared" si="18"/>
        <v>0</v>
      </c>
      <c r="Q241" s="73" t="str">
        <f t="shared" si="21"/>
        <v/>
      </c>
      <c r="R241" s="73" t="str">
        <f t="shared" si="22"/>
        <v/>
      </c>
      <c r="S241" s="73" t="str">
        <f t="shared" si="23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O242" s="73" t="str">
        <f t="shared" si="20"/>
        <v/>
      </c>
      <c r="P242" s="73">
        <f t="shared" si="18"/>
        <v>0</v>
      </c>
      <c r="Q242" s="73" t="str">
        <f t="shared" si="21"/>
        <v/>
      </c>
      <c r="R242" s="73" t="str">
        <f t="shared" si="22"/>
        <v/>
      </c>
      <c r="S242" s="73" t="str">
        <f t="shared" si="23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O243" s="73" t="str">
        <f t="shared" si="20"/>
        <v/>
      </c>
      <c r="P243" s="73">
        <f t="shared" si="18"/>
        <v>0</v>
      </c>
      <c r="Q243" s="73" t="str">
        <f t="shared" si="21"/>
        <v/>
      </c>
      <c r="R243" s="73" t="str">
        <f t="shared" si="22"/>
        <v/>
      </c>
      <c r="S243" s="73" t="str">
        <f t="shared" si="23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O244" s="73" t="str">
        <f t="shared" si="20"/>
        <v/>
      </c>
      <c r="P244" s="73">
        <f t="shared" si="18"/>
        <v>0</v>
      </c>
      <c r="Q244" s="73" t="str">
        <f t="shared" si="21"/>
        <v/>
      </c>
      <c r="R244" s="73" t="str">
        <f t="shared" si="22"/>
        <v/>
      </c>
      <c r="S244" s="73" t="str">
        <f t="shared" si="23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O245" s="73" t="str">
        <f t="shared" si="20"/>
        <v/>
      </c>
      <c r="P245" s="73">
        <f t="shared" si="18"/>
        <v>0</v>
      </c>
      <c r="Q245" s="73" t="str">
        <f t="shared" si="21"/>
        <v/>
      </c>
      <c r="R245" s="73" t="str">
        <f t="shared" si="22"/>
        <v/>
      </c>
      <c r="S245" s="73" t="str">
        <f t="shared" si="23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O246" s="73" t="str">
        <f t="shared" si="20"/>
        <v/>
      </c>
      <c r="P246" s="73">
        <f t="shared" si="18"/>
        <v>0</v>
      </c>
      <c r="Q246" s="73" t="str">
        <f t="shared" si="21"/>
        <v/>
      </c>
      <c r="R246" s="73" t="str">
        <f t="shared" si="22"/>
        <v/>
      </c>
      <c r="S246" s="73" t="str">
        <f t="shared" si="23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O247" s="73" t="str">
        <f t="shared" si="20"/>
        <v/>
      </c>
      <c r="P247" s="73">
        <f t="shared" si="18"/>
        <v>0</v>
      </c>
      <c r="Q247" s="73" t="str">
        <f t="shared" si="21"/>
        <v/>
      </c>
      <c r="R247" s="73" t="str">
        <f t="shared" si="22"/>
        <v/>
      </c>
      <c r="S247" s="73" t="str">
        <f t="shared" si="23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O248" s="73" t="str">
        <f t="shared" si="20"/>
        <v/>
      </c>
      <c r="P248" s="73">
        <f t="shared" si="18"/>
        <v>0</v>
      </c>
      <c r="Q248" s="73" t="str">
        <f t="shared" si="21"/>
        <v/>
      </c>
      <c r="R248" s="73" t="str">
        <f t="shared" si="22"/>
        <v/>
      </c>
      <c r="S248" s="73" t="str">
        <f t="shared" si="23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O249" s="73" t="str">
        <f t="shared" si="20"/>
        <v/>
      </c>
      <c r="P249" s="73">
        <f t="shared" si="18"/>
        <v>0</v>
      </c>
      <c r="Q249" s="73" t="str">
        <f t="shared" si="21"/>
        <v/>
      </c>
      <c r="R249" s="73" t="str">
        <f t="shared" si="22"/>
        <v/>
      </c>
      <c r="S249" s="73" t="str">
        <f t="shared" si="23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O250" s="73" t="str">
        <f t="shared" si="20"/>
        <v/>
      </c>
      <c r="P250" s="73">
        <f t="shared" si="18"/>
        <v>0</v>
      </c>
      <c r="Q250" s="73" t="str">
        <f t="shared" si="21"/>
        <v/>
      </c>
      <c r="R250" s="73" t="str">
        <f t="shared" si="22"/>
        <v/>
      </c>
      <c r="S250" s="73" t="str">
        <f t="shared" si="23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O251" s="73" t="str">
        <f t="shared" si="20"/>
        <v/>
      </c>
      <c r="P251" s="73">
        <f t="shared" si="18"/>
        <v>0</v>
      </c>
      <c r="Q251" s="73" t="str">
        <f t="shared" si="21"/>
        <v/>
      </c>
      <c r="R251" s="73" t="str">
        <f t="shared" si="22"/>
        <v/>
      </c>
      <c r="S251" s="73" t="str">
        <f t="shared" si="23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O252" s="73" t="str">
        <f t="shared" si="20"/>
        <v/>
      </c>
      <c r="P252" s="73">
        <f t="shared" si="18"/>
        <v>0</v>
      </c>
      <c r="Q252" s="73" t="str">
        <f t="shared" si="21"/>
        <v/>
      </c>
      <c r="R252" s="73" t="str">
        <f t="shared" si="22"/>
        <v/>
      </c>
      <c r="S252" s="73" t="str">
        <f t="shared" si="23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O253" s="73" t="str">
        <f t="shared" si="20"/>
        <v/>
      </c>
      <c r="P253" s="73">
        <f t="shared" si="18"/>
        <v>0</v>
      </c>
      <c r="Q253" s="73" t="str">
        <f t="shared" si="21"/>
        <v/>
      </c>
      <c r="R253" s="73" t="str">
        <f t="shared" si="22"/>
        <v/>
      </c>
      <c r="S253" s="73" t="str">
        <f t="shared" si="23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O254" s="73" t="str">
        <f t="shared" si="20"/>
        <v/>
      </c>
      <c r="P254" s="73">
        <f t="shared" si="18"/>
        <v>0</v>
      </c>
      <c r="Q254" s="73" t="str">
        <f t="shared" si="21"/>
        <v/>
      </c>
      <c r="R254" s="73" t="str">
        <f t="shared" si="22"/>
        <v/>
      </c>
      <c r="S254" s="73" t="str">
        <f t="shared" si="23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O255" s="73" t="str">
        <f t="shared" si="20"/>
        <v/>
      </c>
      <c r="P255" s="73">
        <f t="shared" si="18"/>
        <v>0</v>
      </c>
      <c r="Q255" s="73" t="str">
        <f t="shared" si="21"/>
        <v/>
      </c>
      <c r="R255" s="73" t="str">
        <f t="shared" si="22"/>
        <v/>
      </c>
      <c r="S255" s="73" t="str">
        <f t="shared" si="23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O256" s="73" t="str">
        <f t="shared" si="20"/>
        <v/>
      </c>
      <c r="P256" s="73">
        <f t="shared" si="18"/>
        <v>0</v>
      </c>
      <c r="Q256" s="73" t="str">
        <f t="shared" si="21"/>
        <v/>
      </c>
      <c r="R256" s="73" t="str">
        <f t="shared" si="22"/>
        <v/>
      </c>
      <c r="S256" s="73" t="str">
        <f t="shared" si="23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O257" s="73" t="str">
        <f t="shared" si="20"/>
        <v/>
      </c>
      <c r="P257" s="73">
        <f t="shared" si="18"/>
        <v>0</v>
      </c>
      <c r="Q257" s="73" t="str">
        <f t="shared" si="21"/>
        <v/>
      </c>
      <c r="R257" s="73" t="str">
        <f t="shared" si="22"/>
        <v/>
      </c>
      <c r="S257" s="73" t="str">
        <f t="shared" si="23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O258" s="73" t="str">
        <f t="shared" si="20"/>
        <v/>
      </c>
      <c r="P258" s="73">
        <f t="shared" si="18"/>
        <v>0</v>
      </c>
      <c r="Q258" s="73" t="str">
        <f t="shared" si="21"/>
        <v/>
      </c>
      <c r="R258" s="73" t="str">
        <f t="shared" si="22"/>
        <v/>
      </c>
      <c r="S258" s="73" t="str">
        <f t="shared" si="23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O259" s="73" t="str">
        <f t="shared" si="20"/>
        <v/>
      </c>
      <c r="P259" s="73">
        <f t="shared" si="18"/>
        <v>0</v>
      </c>
      <c r="Q259" s="73" t="str">
        <f t="shared" si="21"/>
        <v/>
      </c>
      <c r="R259" s="73" t="str">
        <f t="shared" si="22"/>
        <v/>
      </c>
      <c r="S259" s="73" t="str">
        <f t="shared" si="23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O260" s="73" t="str">
        <f t="shared" si="20"/>
        <v/>
      </c>
      <c r="P260" s="73">
        <f t="shared" si="18"/>
        <v>0</v>
      </c>
      <c r="Q260" s="73" t="str">
        <f t="shared" si="21"/>
        <v/>
      </c>
      <c r="R260" s="73" t="str">
        <f t="shared" si="22"/>
        <v/>
      </c>
      <c r="S260" s="73" t="str">
        <f t="shared" si="23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O261" s="73" t="str">
        <f t="shared" si="20"/>
        <v/>
      </c>
      <c r="P261" s="73">
        <f t="shared" si="18"/>
        <v>0</v>
      </c>
      <c r="Q261" s="73" t="str">
        <f t="shared" si="21"/>
        <v/>
      </c>
      <c r="R261" s="73" t="str">
        <f t="shared" si="22"/>
        <v/>
      </c>
      <c r="S261" s="73" t="str">
        <f t="shared" si="23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O262" s="73" t="str">
        <f t="shared" si="20"/>
        <v/>
      </c>
      <c r="P262" s="73">
        <f t="shared" si="18"/>
        <v>0</v>
      </c>
      <c r="Q262" s="73" t="str">
        <f t="shared" si="21"/>
        <v/>
      </c>
      <c r="R262" s="73" t="str">
        <f t="shared" si="22"/>
        <v/>
      </c>
      <c r="S262" s="73" t="str">
        <f t="shared" si="23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O263" s="73" t="str">
        <f t="shared" si="20"/>
        <v/>
      </c>
      <c r="P263" s="73">
        <f t="shared" si="18"/>
        <v>0</v>
      </c>
      <c r="Q263" s="73" t="str">
        <f t="shared" si="21"/>
        <v/>
      </c>
      <c r="R263" s="73" t="str">
        <f t="shared" si="22"/>
        <v/>
      </c>
      <c r="S263" s="73" t="str">
        <f t="shared" si="23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O264" s="73" t="str">
        <f t="shared" si="20"/>
        <v/>
      </c>
      <c r="P264" s="73">
        <f t="shared" si="18"/>
        <v>0</v>
      </c>
      <c r="Q264" s="73" t="str">
        <f t="shared" si="21"/>
        <v/>
      </c>
      <c r="R264" s="73" t="str">
        <f t="shared" si="22"/>
        <v/>
      </c>
      <c r="S264" s="73" t="str">
        <f t="shared" si="23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O265" s="73" t="str">
        <f t="shared" si="20"/>
        <v/>
      </c>
      <c r="P265" s="73">
        <f t="shared" si="18"/>
        <v>0</v>
      </c>
      <c r="Q265" s="73" t="str">
        <f t="shared" si="21"/>
        <v/>
      </c>
      <c r="R265" s="73" t="str">
        <f t="shared" si="22"/>
        <v/>
      </c>
      <c r="S265" s="73" t="str">
        <f t="shared" si="23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O266" s="73" t="str">
        <f t="shared" si="20"/>
        <v/>
      </c>
      <c r="P266" s="73">
        <f t="shared" si="18"/>
        <v>0</v>
      </c>
      <c r="Q266" s="73" t="str">
        <f t="shared" si="21"/>
        <v/>
      </c>
      <c r="R266" s="73" t="str">
        <f t="shared" si="22"/>
        <v/>
      </c>
      <c r="S266" s="73" t="str">
        <f t="shared" si="23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O267" s="73" t="str">
        <f t="shared" si="20"/>
        <v/>
      </c>
      <c r="P267" s="73">
        <f t="shared" si="18"/>
        <v>0</v>
      </c>
      <c r="Q267" s="73" t="str">
        <f t="shared" si="21"/>
        <v/>
      </c>
      <c r="R267" s="73" t="str">
        <f t="shared" si="22"/>
        <v/>
      </c>
      <c r="S267" s="73" t="str">
        <f t="shared" si="23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O268" s="73" t="str">
        <f t="shared" si="20"/>
        <v/>
      </c>
      <c r="P268" s="73">
        <f t="shared" si="18"/>
        <v>0</v>
      </c>
      <c r="Q268" s="73" t="str">
        <f t="shared" si="21"/>
        <v/>
      </c>
      <c r="R268" s="73" t="str">
        <f t="shared" si="22"/>
        <v/>
      </c>
      <c r="S268" s="73" t="str">
        <f t="shared" si="23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O269" s="73" t="str">
        <f t="shared" si="20"/>
        <v/>
      </c>
      <c r="P269" s="73">
        <f t="shared" si="18"/>
        <v>0</v>
      </c>
      <c r="Q269" s="73" t="str">
        <f t="shared" si="21"/>
        <v/>
      </c>
      <c r="R269" s="73" t="str">
        <f t="shared" si="22"/>
        <v/>
      </c>
      <c r="S269" s="73" t="str">
        <f t="shared" si="23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O270" s="73" t="str">
        <f t="shared" si="20"/>
        <v/>
      </c>
      <c r="P270" s="73">
        <f t="shared" ref="P270:P333" si="24">IF($H270=0%,G270,"")</f>
        <v>0</v>
      </c>
      <c r="Q270" s="73" t="str">
        <f t="shared" si="21"/>
        <v/>
      </c>
      <c r="R270" s="73" t="str">
        <f t="shared" si="22"/>
        <v/>
      </c>
      <c r="S270" s="73" t="str">
        <f t="shared" si="23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O271" s="73" t="str">
        <f t="shared" ref="O271:O334" si="26">IF($H271="E",G271,"")</f>
        <v/>
      </c>
      <c r="P271" s="73">
        <f t="shared" si="24"/>
        <v>0</v>
      </c>
      <c r="Q271" s="73" t="str">
        <f t="shared" si="21"/>
        <v/>
      </c>
      <c r="R271" s="73" t="str">
        <f t="shared" si="22"/>
        <v/>
      </c>
      <c r="S271" s="73" t="str">
        <f t="shared" si="23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O272" s="73" t="str">
        <f t="shared" si="26"/>
        <v/>
      </c>
      <c r="P272" s="73">
        <f t="shared" si="24"/>
        <v>0</v>
      </c>
      <c r="Q272" s="73" t="str">
        <f t="shared" ref="Q272:Q335" si="27">IF(OR($H272=2%,$H272=6%,$H272=8%),$I272/$H272,IF($H272="0% Decreto",G272,""))</f>
        <v/>
      </c>
      <c r="R272" s="73" t="str">
        <f t="shared" ref="R272:R335" si="28">IF(OR($H272=15%,$H272=16%),$I272/$H272,"")</f>
        <v/>
      </c>
      <c r="S272" s="73" t="str">
        <f t="shared" ref="S272:S335" si="29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O273" s="73" t="str">
        <f t="shared" si="26"/>
        <v/>
      </c>
      <c r="P273" s="73">
        <f t="shared" si="24"/>
        <v>0</v>
      </c>
      <c r="Q273" s="73" t="str">
        <f t="shared" si="27"/>
        <v/>
      </c>
      <c r="R273" s="73" t="str">
        <f t="shared" si="28"/>
        <v/>
      </c>
      <c r="S273" s="73" t="str">
        <f t="shared" si="29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O274" s="73" t="str">
        <f t="shared" si="26"/>
        <v/>
      </c>
      <c r="P274" s="73">
        <f t="shared" si="24"/>
        <v>0</v>
      </c>
      <c r="Q274" s="73" t="str">
        <f t="shared" si="27"/>
        <v/>
      </c>
      <c r="R274" s="73" t="str">
        <f t="shared" si="28"/>
        <v/>
      </c>
      <c r="S274" s="73" t="str">
        <f t="shared" si="29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O275" s="73" t="str">
        <f t="shared" si="26"/>
        <v/>
      </c>
      <c r="P275" s="73">
        <f t="shared" si="24"/>
        <v>0</v>
      </c>
      <c r="Q275" s="73" t="str">
        <f t="shared" si="27"/>
        <v/>
      </c>
      <c r="R275" s="73" t="str">
        <f t="shared" si="28"/>
        <v/>
      </c>
      <c r="S275" s="73" t="str">
        <f t="shared" si="29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O276" s="73" t="str">
        <f t="shared" si="26"/>
        <v/>
      </c>
      <c r="P276" s="73">
        <f t="shared" si="24"/>
        <v>0</v>
      </c>
      <c r="Q276" s="73" t="str">
        <f t="shared" si="27"/>
        <v/>
      </c>
      <c r="R276" s="73" t="str">
        <f t="shared" si="28"/>
        <v/>
      </c>
      <c r="S276" s="73" t="str">
        <f t="shared" si="29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O277" s="73" t="str">
        <f t="shared" si="26"/>
        <v/>
      </c>
      <c r="P277" s="73">
        <f t="shared" si="24"/>
        <v>0</v>
      </c>
      <c r="Q277" s="73" t="str">
        <f t="shared" si="27"/>
        <v/>
      </c>
      <c r="R277" s="73" t="str">
        <f t="shared" si="28"/>
        <v/>
      </c>
      <c r="S277" s="73" t="str">
        <f t="shared" si="29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O278" s="73" t="str">
        <f t="shared" si="26"/>
        <v/>
      </c>
      <c r="P278" s="73">
        <f t="shared" si="24"/>
        <v>0</v>
      </c>
      <c r="Q278" s="73" t="str">
        <f t="shared" si="27"/>
        <v/>
      </c>
      <c r="R278" s="73" t="str">
        <f t="shared" si="28"/>
        <v/>
      </c>
      <c r="S278" s="73" t="str">
        <f t="shared" si="29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O279" s="73" t="str">
        <f t="shared" si="26"/>
        <v/>
      </c>
      <c r="P279" s="73">
        <f t="shared" si="24"/>
        <v>0</v>
      </c>
      <c r="Q279" s="73" t="str">
        <f t="shared" si="27"/>
        <v/>
      </c>
      <c r="R279" s="73" t="str">
        <f t="shared" si="28"/>
        <v/>
      </c>
      <c r="S279" s="73" t="str">
        <f t="shared" si="29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O280" s="73" t="str">
        <f t="shared" si="26"/>
        <v/>
      </c>
      <c r="P280" s="73">
        <f t="shared" si="24"/>
        <v>0</v>
      </c>
      <c r="Q280" s="73" t="str">
        <f t="shared" si="27"/>
        <v/>
      </c>
      <c r="R280" s="73" t="str">
        <f t="shared" si="28"/>
        <v/>
      </c>
      <c r="S280" s="73" t="str">
        <f t="shared" si="29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O281" s="73" t="str">
        <f t="shared" si="26"/>
        <v/>
      </c>
      <c r="P281" s="73">
        <f t="shared" si="24"/>
        <v>0</v>
      </c>
      <c r="Q281" s="73" t="str">
        <f t="shared" si="27"/>
        <v/>
      </c>
      <c r="R281" s="73" t="str">
        <f t="shared" si="28"/>
        <v/>
      </c>
      <c r="S281" s="73" t="str">
        <f t="shared" si="29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O282" s="73" t="str">
        <f t="shared" si="26"/>
        <v/>
      </c>
      <c r="P282" s="73">
        <f t="shared" si="24"/>
        <v>0</v>
      </c>
      <c r="Q282" s="73" t="str">
        <f t="shared" si="27"/>
        <v/>
      </c>
      <c r="R282" s="73" t="str">
        <f t="shared" si="28"/>
        <v/>
      </c>
      <c r="S282" s="73" t="str">
        <f t="shared" si="29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O283" s="73" t="str">
        <f t="shared" si="26"/>
        <v/>
      </c>
      <c r="P283" s="73">
        <f t="shared" si="24"/>
        <v>0</v>
      </c>
      <c r="Q283" s="73" t="str">
        <f t="shared" si="27"/>
        <v/>
      </c>
      <c r="R283" s="73" t="str">
        <f t="shared" si="28"/>
        <v/>
      </c>
      <c r="S283" s="73" t="str">
        <f t="shared" si="29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O284" s="73" t="str">
        <f t="shared" si="26"/>
        <v/>
      </c>
      <c r="P284" s="73">
        <f t="shared" si="24"/>
        <v>0</v>
      </c>
      <c r="Q284" s="73" t="str">
        <f t="shared" si="27"/>
        <v/>
      </c>
      <c r="R284" s="73" t="str">
        <f t="shared" si="28"/>
        <v/>
      </c>
      <c r="S284" s="73" t="str">
        <f t="shared" si="29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O285" s="73" t="str">
        <f t="shared" si="26"/>
        <v/>
      </c>
      <c r="P285" s="73">
        <f t="shared" si="24"/>
        <v>0</v>
      </c>
      <c r="Q285" s="73" t="str">
        <f t="shared" si="27"/>
        <v/>
      </c>
      <c r="R285" s="73" t="str">
        <f t="shared" si="28"/>
        <v/>
      </c>
      <c r="S285" s="73" t="str">
        <f t="shared" si="29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O286" s="73" t="str">
        <f t="shared" si="26"/>
        <v/>
      </c>
      <c r="P286" s="73">
        <f t="shared" si="24"/>
        <v>0</v>
      </c>
      <c r="Q286" s="73" t="str">
        <f t="shared" si="27"/>
        <v/>
      </c>
      <c r="R286" s="73" t="str">
        <f t="shared" si="28"/>
        <v/>
      </c>
      <c r="S286" s="73" t="str">
        <f t="shared" si="29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O287" s="73" t="str">
        <f t="shared" si="26"/>
        <v/>
      </c>
      <c r="P287" s="73">
        <f t="shared" si="24"/>
        <v>0</v>
      </c>
      <c r="Q287" s="73" t="str">
        <f t="shared" si="27"/>
        <v/>
      </c>
      <c r="R287" s="73" t="str">
        <f t="shared" si="28"/>
        <v/>
      </c>
      <c r="S287" s="73" t="str">
        <f t="shared" si="29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O288" s="73" t="str">
        <f t="shared" si="26"/>
        <v/>
      </c>
      <c r="P288" s="73">
        <f t="shared" si="24"/>
        <v>0</v>
      </c>
      <c r="Q288" s="73" t="str">
        <f t="shared" si="27"/>
        <v/>
      </c>
      <c r="R288" s="73" t="str">
        <f t="shared" si="28"/>
        <v/>
      </c>
      <c r="S288" s="73" t="str">
        <f t="shared" si="29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O289" s="73" t="str">
        <f t="shared" si="26"/>
        <v/>
      </c>
      <c r="P289" s="73">
        <f t="shared" si="24"/>
        <v>0</v>
      </c>
      <c r="Q289" s="73" t="str">
        <f t="shared" si="27"/>
        <v/>
      </c>
      <c r="R289" s="73" t="str">
        <f t="shared" si="28"/>
        <v/>
      </c>
      <c r="S289" s="73" t="str">
        <f t="shared" si="29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O290" s="73" t="str">
        <f t="shared" si="26"/>
        <v/>
      </c>
      <c r="P290" s="73">
        <f t="shared" si="24"/>
        <v>0</v>
      </c>
      <c r="Q290" s="73" t="str">
        <f t="shared" si="27"/>
        <v/>
      </c>
      <c r="R290" s="73" t="str">
        <f t="shared" si="28"/>
        <v/>
      </c>
      <c r="S290" s="73" t="str">
        <f t="shared" si="29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O291" s="73" t="str">
        <f t="shared" si="26"/>
        <v/>
      </c>
      <c r="P291" s="73">
        <f t="shared" si="24"/>
        <v>0</v>
      </c>
      <c r="Q291" s="73" t="str">
        <f t="shared" si="27"/>
        <v/>
      </c>
      <c r="R291" s="73" t="str">
        <f t="shared" si="28"/>
        <v/>
      </c>
      <c r="S291" s="73" t="str">
        <f t="shared" si="29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O292" s="73" t="str">
        <f t="shared" si="26"/>
        <v/>
      </c>
      <c r="P292" s="73">
        <f t="shared" si="24"/>
        <v>0</v>
      </c>
      <c r="Q292" s="73" t="str">
        <f t="shared" si="27"/>
        <v/>
      </c>
      <c r="R292" s="73" t="str">
        <f t="shared" si="28"/>
        <v/>
      </c>
      <c r="S292" s="73" t="str">
        <f t="shared" si="29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O293" s="73" t="str">
        <f t="shared" si="26"/>
        <v/>
      </c>
      <c r="P293" s="73">
        <f t="shared" si="24"/>
        <v>0</v>
      </c>
      <c r="Q293" s="73" t="str">
        <f t="shared" si="27"/>
        <v/>
      </c>
      <c r="R293" s="73" t="str">
        <f t="shared" si="28"/>
        <v/>
      </c>
      <c r="S293" s="73" t="str">
        <f t="shared" si="29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O294" s="73" t="str">
        <f t="shared" si="26"/>
        <v/>
      </c>
      <c r="P294" s="73">
        <f t="shared" si="24"/>
        <v>0</v>
      </c>
      <c r="Q294" s="73" t="str">
        <f t="shared" si="27"/>
        <v/>
      </c>
      <c r="R294" s="73" t="str">
        <f t="shared" si="28"/>
        <v/>
      </c>
      <c r="S294" s="73" t="str">
        <f t="shared" si="29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O295" s="73" t="str">
        <f t="shared" si="26"/>
        <v/>
      </c>
      <c r="P295" s="73">
        <f t="shared" si="24"/>
        <v>0</v>
      </c>
      <c r="Q295" s="73" t="str">
        <f t="shared" si="27"/>
        <v/>
      </c>
      <c r="R295" s="73" t="str">
        <f t="shared" si="28"/>
        <v/>
      </c>
      <c r="S295" s="73" t="str">
        <f t="shared" si="29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O296" s="73" t="str">
        <f t="shared" si="26"/>
        <v/>
      </c>
      <c r="P296" s="73">
        <f t="shared" si="24"/>
        <v>0</v>
      </c>
      <c r="Q296" s="73" t="str">
        <f t="shared" si="27"/>
        <v/>
      </c>
      <c r="R296" s="73" t="str">
        <f t="shared" si="28"/>
        <v/>
      </c>
      <c r="S296" s="73" t="str">
        <f t="shared" si="29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O297" s="73" t="str">
        <f t="shared" si="26"/>
        <v/>
      </c>
      <c r="P297" s="73">
        <f t="shared" si="24"/>
        <v>0</v>
      </c>
      <c r="Q297" s="73" t="str">
        <f t="shared" si="27"/>
        <v/>
      </c>
      <c r="R297" s="73" t="str">
        <f t="shared" si="28"/>
        <v/>
      </c>
      <c r="S297" s="73" t="str">
        <f t="shared" si="29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O298" s="73" t="str">
        <f t="shared" si="26"/>
        <v/>
      </c>
      <c r="P298" s="73">
        <f t="shared" si="24"/>
        <v>0</v>
      </c>
      <c r="Q298" s="73" t="str">
        <f t="shared" si="27"/>
        <v/>
      </c>
      <c r="R298" s="73" t="str">
        <f t="shared" si="28"/>
        <v/>
      </c>
      <c r="S298" s="73" t="str">
        <f t="shared" si="29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O299" s="73" t="str">
        <f t="shared" si="26"/>
        <v/>
      </c>
      <c r="P299" s="73">
        <f t="shared" si="24"/>
        <v>0</v>
      </c>
      <c r="Q299" s="73" t="str">
        <f t="shared" si="27"/>
        <v/>
      </c>
      <c r="R299" s="73" t="str">
        <f t="shared" si="28"/>
        <v/>
      </c>
      <c r="S299" s="73" t="str">
        <f t="shared" si="29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O300" s="73" t="str">
        <f t="shared" si="26"/>
        <v/>
      </c>
      <c r="P300" s="73">
        <f t="shared" si="24"/>
        <v>0</v>
      </c>
      <c r="Q300" s="73" t="str">
        <f t="shared" si="27"/>
        <v/>
      </c>
      <c r="R300" s="73" t="str">
        <f t="shared" si="28"/>
        <v/>
      </c>
      <c r="S300" s="73" t="str">
        <f t="shared" si="29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O301" s="73" t="str">
        <f t="shared" si="26"/>
        <v/>
      </c>
      <c r="P301" s="73">
        <f t="shared" si="24"/>
        <v>0</v>
      </c>
      <c r="Q301" s="73" t="str">
        <f t="shared" si="27"/>
        <v/>
      </c>
      <c r="R301" s="73" t="str">
        <f t="shared" si="28"/>
        <v/>
      </c>
      <c r="S301" s="73" t="str">
        <f t="shared" si="29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O302" s="73" t="str">
        <f t="shared" si="26"/>
        <v/>
      </c>
      <c r="P302" s="73">
        <f t="shared" si="24"/>
        <v>0</v>
      </c>
      <c r="Q302" s="73" t="str">
        <f t="shared" si="27"/>
        <v/>
      </c>
      <c r="R302" s="73" t="str">
        <f t="shared" si="28"/>
        <v/>
      </c>
      <c r="S302" s="73" t="str">
        <f t="shared" si="29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O303" s="73" t="str">
        <f t="shared" si="26"/>
        <v/>
      </c>
      <c r="P303" s="73">
        <f t="shared" si="24"/>
        <v>0</v>
      </c>
      <c r="Q303" s="73" t="str">
        <f t="shared" si="27"/>
        <v/>
      </c>
      <c r="R303" s="73" t="str">
        <f t="shared" si="28"/>
        <v/>
      </c>
      <c r="S303" s="73" t="str">
        <f t="shared" si="29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O304" s="73" t="str">
        <f t="shared" si="26"/>
        <v/>
      </c>
      <c r="P304" s="73">
        <f t="shared" si="24"/>
        <v>0</v>
      </c>
      <c r="Q304" s="73" t="str">
        <f t="shared" si="27"/>
        <v/>
      </c>
      <c r="R304" s="73" t="str">
        <f t="shared" si="28"/>
        <v/>
      </c>
      <c r="S304" s="73" t="str">
        <f t="shared" si="29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O305" s="73" t="str">
        <f t="shared" si="26"/>
        <v/>
      </c>
      <c r="P305" s="73">
        <f t="shared" si="24"/>
        <v>0</v>
      </c>
      <c r="Q305" s="73" t="str">
        <f t="shared" si="27"/>
        <v/>
      </c>
      <c r="R305" s="73" t="str">
        <f t="shared" si="28"/>
        <v/>
      </c>
      <c r="S305" s="73" t="str">
        <f t="shared" si="29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O306" s="73" t="str">
        <f t="shared" si="26"/>
        <v/>
      </c>
      <c r="P306" s="73">
        <f t="shared" si="24"/>
        <v>0</v>
      </c>
      <c r="Q306" s="73" t="str">
        <f t="shared" si="27"/>
        <v/>
      </c>
      <c r="R306" s="73" t="str">
        <f t="shared" si="28"/>
        <v/>
      </c>
      <c r="S306" s="73" t="str">
        <f t="shared" si="29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O307" s="73" t="str">
        <f t="shared" si="26"/>
        <v/>
      </c>
      <c r="P307" s="73">
        <f t="shared" si="24"/>
        <v>0</v>
      </c>
      <c r="Q307" s="73" t="str">
        <f t="shared" si="27"/>
        <v/>
      </c>
      <c r="R307" s="73" t="str">
        <f t="shared" si="28"/>
        <v/>
      </c>
      <c r="S307" s="73" t="str">
        <f t="shared" si="29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O308" s="73" t="str">
        <f t="shared" si="26"/>
        <v/>
      </c>
      <c r="P308" s="73">
        <f t="shared" si="24"/>
        <v>0</v>
      </c>
      <c r="Q308" s="73" t="str">
        <f t="shared" si="27"/>
        <v/>
      </c>
      <c r="R308" s="73" t="str">
        <f t="shared" si="28"/>
        <v/>
      </c>
      <c r="S308" s="73" t="str">
        <f t="shared" si="29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O309" s="73" t="str">
        <f t="shared" si="26"/>
        <v/>
      </c>
      <c r="P309" s="73">
        <f t="shared" si="24"/>
        <v>0</v>
      </c>
      <c r="Q309" s="73" t="str">
        <f t="shared" si="27"/>
        <v/>
      </c>
      <c r="R309" s="73" t="str">
        <f t="shared" si="28"/>
        <v/>
      </c>
      <c r="S309" s="73" t="str">
        <f t="shared" si="29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O310" s="73" t="str">
        <f t="shared" si="26"/>
        <v/>
      </c>
      <c r="P310" s="73">
        <f t="shared" si="24"/>
        <v>0</v>
      </c>
      <c r="Q310" s="73" t="str">
        <f t="shared" si="27"/>
        <v/>
      </c>
      <c r="R310" s="73" t="str">
        <f t="shared" si="28"/>
        <v/>
      </c>
      <c r="S310" s="73" t="str">
        <f t="shared" si="29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O311" s="73" t="str">
        <f t="shared" si="26"/>
        <v/>
      </c>
      <c r="P311" s="73">
        <f t="shared" si="24"/>
        <v>0</v>
      </c>
      <c r="Q311" s="73" t="str">
        <f t="shared" si="27"/>
        <v/>
      </c>
      <c r="R311" s="73" t="str">
        <f t="shared" si="28"/>
        <v/>
      </c>
      <c r="S311" s="73" t="str">
        <f t="shared" si="29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O312" s="73" t="str">
        <f t="shared" si="26"/>
        <v/>
      </c>
      <c r="P312" s="73">
        <f t="shared" si="24"/>
        <v>0</v>
      </c>
      <c r="Q312" s="73" t="str">
        <f t="shared" si="27"/>
        <v/>
      </c>
      <c r="R312" s="73" t="str">
        <f t="shared" si="28"/>
        <v/>
      </c>
      <c r="S312" s="73" t="str">
        <f t="shared" si="29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O313" s="73" t="str">
        <f t="shared" si="26"/>
        <v/>
      </c>
      <c r="P313" s="73">
        <f t="shared" si="24"/>
        <v>0</v>
      </c>
      <c r="Q313" s="73" t="str">
        <f t="shared" si="27"/>
        <v/>
      </c>
      <c r="R313" s="73" t="str">
        <f t="shared" si="28"/>
        <v/>
      </c>
      <c r="S313" s="73" t="str">
        <f t="shared" si="29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O314" s="73" t="str">
        <f t="shared" si="26"/>
        <v/>
      </c>
      <c r="P314" s="73">
        <f t="shared" si="24"/>
        <v>0</v>
      </c>
      <c r="Q314" s="73" t="str">
        <f t="shared" si="27"/>
        <v/>
      </c>
      <c r="R314" s="73" t="str">
        <f t="shared" si="28"/>
        <v/>
      </c>
      <c r="S314" s="73" t="str">
        <f t="shared" si="29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O315" s="73" t="str">
        <f t="shared" si="26"/>
        <v/>
      </c>
      <c r="P315" s="73">
        <f t="shared" si="24"/>
        <v>0</v>
      </c>
      <c r="Q315" s="73" t="str">
        <f t="shared" si="27"/>
        <v/>
      </c>
      <c r="R315" s="73" t="str">
        <f t="shared" si="28"/>
        <v/>
      </c>
      <c r="S315" s="73" t="str">
        <f t="shared" si="29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O316" s="73" t="str">
        <f t="shared" si="26"/>
        <v/>
      </c>
      <c r="P316" s="73">
        <f t="shared" si="24"/>
        <v>0</v>
      </c>
      <c r="Q316" s="73" t="str">
        <f t="shared" si="27"/>
        <v/>
      </c>
      <c r="R316" s="73" t="str">
        <f t="shared" si="28"/>
        <v/>
      </c>
      <c r="S316" s="73" t="str">
        <f t="shared" si="29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O317" s="73" t="str">
        <f t="shared" si="26"/>
        <v/>
      </c>
      <c r="P317" s="73">
        <f t="shared" si="24"/>
        <v>0</v>
      </c>
      <c r="Q317" s="73" t="str">
        <f t="shared" si="27"/>
        <v/>
      </c>
      <c r="R317" s="73" t="str">
        <f t="shared" si="28"/>
        <v/>
      </c>
      <c r="S317" s="73" t="str">
        <f t="shared" si="29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O318" s="73" t="str">
        <f t="shared" si="26"/>
        <v/>
      </c>
      <c r="P318" s="73">
        <f t="shared" si="24"/>
        <v>0</v>
      </c>
      <c r="Q318" s="73" t="str">
        <f t="shared" si="27"/>
        <v/>
      </c>
      <c r="R318" s="73" t="str">
        <f t="shared" si="28"/>
        <v/>
      </c>
      <c r="S318" s="73" t="str">
        <f t="shared" si="29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O319" s="73" t="str">
        <f t="shared" si="26"/>
        <v/>
      </c>
      <c r="P319" s="73">
        <f t="shared" si="24"/>
        <v>0</v>
      </c>
      <c r="Q319" s="73" t="str">
        <f t="shared" si="27"/>
        <v/>
      </c>
      <c r="R319" s="73" t="str">
        <f t="shared" si="28"/>
        <v/>
      </c>
      <c r="S319" s="73" t="str">
        <f t="shared" si="29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O320" s="73" t="str">
        <f t="shared" si="26"/>
        <v/>
      </c>
      <c r="P320" s="73">
        <f t="shared" si="24"/>
        <v>0</v>
      </c>
      <c r="Q320" s="73" t="str">
        <f t="shared" si="27"/>
        <v/>
      </c>
      <c r="R320" s="73" t="str">
        <f t="shared" si="28"/>
        <v/>
      </c>
      <c r="S320" s="73" t="str">
        <f t="shared" si="29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O321" s="73" t="str">
        <f t="shared" si="26"/>
        <v/>
      </c>
      <c r="P321" s="73">
        <f t="shared" si="24"/>
        <v>0</v>
      </c>
      <c r="Q321" s="73" t="str">
        <f t="shared" si="27"/>
        <v/>
      </c>
      <c r="R321" s="73" t="str">
        <f t="shared" si="28"/>
        <v/>
      </c>
      <c r="S321" s="73" t="str">
        <f t="shared" si="29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O322" s="73" t="str">
        <f t="shared" si="26"/>
        <v/>
      </c>
      <c r="P322" s="73">
        <f t="shared" si="24"/>
        <v>0</v>
      </c>
      <c r="Q322" s="73" t="str">
        <f t="shared" si="27"/>
        <v/>
      </c>
      <c r="R322" s="73" t="str">
        <f t="shared" si="28"/>
        <v/>
      </c>
      <c r="S322" s="73" t="str">
        <f t="shared" si="29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O323" s="73" t="str">
        <f t="shared" si="26"/>
        <v/>
      </c>
      <c r="P323" s="73">
        <f t="shared" si="24"/>
        <v>0</v>
      </c>
      <c r="Q323" s="73" t="str">
        <f t="shared" si="27"/>
        <v/>
      </c>
      <c r="R323" s="73" t="str">
        <f t="shared" si="28"/>
        <v/>
      </c>
      <c r="S323" s="73" t="str">
        <f t="shared" si="29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O324" s="73" t="str">
        <f t="shared" si="26"/>
        <v/>
      </c>
      <c r="P324" s="73">
        <f t="shared" si="24"/>
        <v>0</v>
      </c>
      <c r="Q324" s="73" t="str">
        <f t="shared" si="27"/>
        <v/>
      </c>
      <c r="R324" s="73" t="str">
        <f t="shared" si="28"/>
        <v/>
      </c>
      <c r="S324" s="73" t="str">
        <f t="shared" si="29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O325" s="73" t="str">
        <f t="shared" si="26"/>
        <v/>
      </c>
      <c r="P325" s="73">
        <f t="shared" si="24"/>
        <v>0</v>
      </c>
      <c r="Q325" s="73" t="str">
        <f t="shared" si="27"/>
        <v/>
      </c>
      <c r="R325" s="73" t="str">
        <f t="shared" si="28"/>
        <v/>
      </c>
      <c r="S325" s="73" t="str">
        <f t="shared" si="29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O326" s="73" t="str">
        <f t="shared" si="26"/>
        <v/>
      </c>
      <c r="P326" s="73">
        <f t="shared" si="24"/>
        <v>0</v>
      </c>
      <c r="Q326" s="73" t="str">
        <f t="shared" si="27"/>
        <v/>
      </c>
      <c r="R326" s="73" t="str">
        <f t="shared" si="28"/>
        <v/>
      </c>
      <c r="S326" s="73" t="str">
        <f t="shared" si="29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O327" s="73" t="str">
        <f t="shared" si="26"/>
        <v/>
      </c>
      <c r="P327" s="73">
        <f t="shared" si="24"/>
        <v>0</v>
      </c>
      <c r="Q327" s="73" t="str">
        <f t="shared" si="27"/>
        <v/>
      </c>
      <c r="R327" s="73" t="str">
        <f t="shared" si="28"/>
        <v/>
      </c>
      <c r="S327" s="73" t="str">
        <f t="shared" si="29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O328" s="73" t="str">
        <f t="shared" si="26"/>
        <v/>
      </c>
      <c r="P328" s="73">
        <f t="shared" si="24"/>
        <v>0</v>
      </c>
      <c r="Q328" s="73" t="str">
        <f t="shared" si="27"/>
        <v/>
      </c>
      <c r="R328" s="73" t="str">
        <f t="shared" si="28"/>
        <v/>
      </c>
      <c r="S328" s="73" t="str">
        <f t="shared" si="29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O329" s="73" t="str">
        <f t="shared" si="26"/>
        <v/>
      </c>
      <c r="P329" s="73">
        <f t="shared" si="24"/>
        <v>0</v>
      </c>
      <c r="Q329" s="73" t="str">
        <f t="shared" si="27"/>
        <v/>
      </c>
      <c r="R329" s="73" t="str">
        <f t="shared" si="28"/>
        <v/>
      </c>
      <c r="S329" s="73" t="str">
        <f t="shared" si="29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O330" s="73" t="str">
        <f t="shared" si="26"/>
        <v/>
      </c>
      <c r="P330" s="73">
        <f t="shared" si="24"/>
        <v>0</v>
      </c>
      <c r="Q330" s="73" t="str">
        <f t="shared" si="27"/>
        <v/>
      </c>
      <c r="R330" s="73" t="str">
        <f t="shared" si="28"/>
        <v/>
      </c>
      <c r="S330" s="73" t="str">
        <f t="shared" si="29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O331" s="73" t="str">
        <f t="shared" si="26"/>
        <v/>
      </c>
      <c r="P331" s="73">
        <f t="shared" si="24"/>
        <v>0</v>
      </c>
      <c r="Q331" s="73" t="str">
        <f t="shared" si="27"/>
        <v/>
      </c>
      <c r="R331" s="73" t="str">
        <f t="shared" si="28"/>
        <v/>
      </c>
      <c r="S331" s="73" t="str">
        <f t="shared" si="29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O332" s="73" t="str">
        <f t="shared" si="26"/>
        <v/>
      </c>
      <c r="P332" s="73">
        <f t="shared" si="24"/>
        <v>0</v>
      </c>
      <c r="Q332" s="73" t="str">
        <f t="shared" si="27"/>
        <v/>
      </c>
      <c r="R332" s="73" t="str">
        <f t="shared" si="28"/>
        <v/>
      </c>
      <c r="S332" s="73" t="str">
        <f t="shared" si="29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O333" s="73" t="str">
        <f t="shared" si="26"/>
        <v/>
      </c>
      <c r="P333" s="73">
        <f t="shared" si="24"/>
        <v>0</v>
      </c>
      <c r="Q333" s="73" t="str">
        <f t="shared" si="27"/>
        <v/>
      </c>
      <c r="R333" s="73" t="str">
        <f t="shared" si="28"/>
        <v/>
      </c>
      <c r="S333" s="73" t="str">
        <f t="shared" si="29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O334" s="73" t="str">
        <f t="shared" si="26"/>
        <v/>
      </c>
      <c r="P334" s="73">
        <f t="shared" ref="P334:P397" si="30">IF($H334=0%,G334,"")</f>
        <v>0</v>
      </c>
      <c r="Q334" s="73" t="str">
        <f t="shared" si="27"/>
        <v/>
      </c>
      <c r="R334" s="73" t="str">
        <f t="shared" si="28"/>
        <v/>
      </c>
      <c r="S334" s="73" t="str">
        <f t="shared" si="29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O335" s="73" t="str">
        <f t="shared" ref="O335:O398" si="32">IF($H335="E",G335,"")</f>
        <v/>
      </c>
      <c r="P335" s="73">
        <f t="shared" si="30"/>
        <v>0</v>
      </c>
      <c r="Q335" s="73" t="str">
        <f t="shared" si="27"/>
        <v/>
      </c>
      <c r="R335" s="73" t="str">
        <f t="shared" si="28"/>
        <v/>
      </c>
      <c r="S335" s="73" t="str">
        <f t="shared" si="29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O336" s="73" t="str">
        <f t="shared" si="32"/>
        <v/>
      </c>
      <c r="P336" s="73">
        <f t="shared" si="30"/>
        <v>0</v>
      </c>
      <c r="Q336" s="73" t="str">
        <f t="shared" ref="Q336:Q399" si="33">IF(OR($H336=2%,$H336=6%,$H336=8%),$I336/$H336,IF($H336="0% Decreto",G336,""))</f>
        <v/>
      </c>
      <c r="R336" s="73" t="str">
        <f t="shared" ref="R336:R399" si="34">IF(OR($H336=15%,$H336=16%),$I336/$H336,"")</f>
        <v/>
      </c>
      <c r="S336" s="73" t="str">
        <f t="shared" ref="S336:S399" si="35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O337" s="73" t="str">
        <f t="shared" si="32"/>
        <v/>
      </c>
      <c r="P337" s="73">
        <f t="shared" si="30"/>
        <v>0</v>
      </c>
      <c r="Q337" s="73" t="str">
        <f t="shared" si="33"/>
        <v/>
      </c>
      <c r="R337" s="73" t="str">
        <f t="shared" si="34"/>
        <v/>
      </c>
      <c r="S337" s="73" t="str">
        <f t="shared" si="35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O338" s="73" t="str">
        <f t="shared" si="32"/>
        <v/>
      </c>
      <c r="P338" s="73">
        <f t="shared" si="30"/>
        <v>0</v>
      </c>
      <c r="Q338" s="73" t="str">
        <f t="shared" si="33"/>
        <v/>
      </c>
      <c r="R338" s="73" t="str">
        <f t="shared" si="34"/>
        <v/>
      </c>
      <c r="S338" s="73" t="str">
        <f t="shared" si="35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O339" s="73" t="str">
        <f t="shared" si="32"/>
        <v/>
      </c>
      <c r="P339" s="73">
        <f t="shared" si="30"/>
        <v>0</v>
      </c>
      <c r="Q339" s="73" t="str">
        <f t="shared" si="33"/>
        <v/>
      </c>
      <c r="R339" s="73" t="str">
        <f t="shared" si="34"/>
        <v/>
      </c>
      <c r="S339" s="73" t="str">
        <f t="shared" si="35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O340" s="73" t="str">
        <f t="shared" si="32"/>
        <v/>
      </c>
      <c r="P340" s="73">
        <f t="shared" si="30"/>
        <v>0</v>
      </c>
      <c r="Q340" s="73" t="str">
        <f t="shared" si="33"/>
        <v/>
      </c>
      <c r="R340" s="73" t="str">
        <f t="shared" si="34"/>
        <v/>
      </c>
      <c r="S340" s="73" t="str">
        <f t="shared" si="35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O341" s="73" t="str">
        <f t="shared" si="32"/>
        <v/>
      </c>
      <c r="P341" s="73">
        <f t="shared" si="30"/>
        <v>0</v>
      </c>
      <c r="Q341" s="73" t="str">
        <f t="shared" si="33"/>
        <v/>
      </c>
      <c r="R341" s="73" t="str">
        <f t="shared" si="34"/>
        <v/>
      </c>
      <c r="S341" s="73" t="str">
        <f t="shared" si="35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O342" s="73" t="str">
        <f t="shared" si="32"/>
        <v/>
      </c>
      <c r="P342" s="73">
        <f t="shared" si="30"/>
        <v>0</v>
      </c>
      <c r="Q342" s="73" t="str">
        <f t="shared" si="33"/>
        <v/>
      </c>
      <c r="R342" s="73" t="str">
        <f t="shared" si="34"/>
        <v/>
      </c>
      <c r="S342" s="73" t="str">
        <f t="shared" si="35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O343" s="73" t="str">
        <f t="shared" si="32"/>
        <v/>
      </c>
      <c r="P343" s="73">
        <f t="shared" si="30"/>
        <v>0</v>
      </c>
      <c r="Q343" s="73" t="str">
        <f t="shared" si="33"/>
        <v/>
      </c>
      <c r="R343" s="73" t="str">
        <f t="shared" si="34"/>
        <v/>
      </c>
      <c r="S343" s="73" t="str">
        <f t="shared" si="35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O344" s="73" t="str">
        <f t="shared" si="32"/>
        <v/>
      </c>
      <c r="P344" s="73">
        <f t="shared" si="30"/>
        <v>0</v>
      </c>
      <c r="Q344" s="73" t="str">
        <f t="shared" si="33"/>
        <v/>
      </c>
      <c r="R344" s="73" t="str">
        <f t="shared" si="34"/>
        <v/>
      </c>
      <c r="S344" s="73" t="str">
        <f t="shared" si="35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O345" s="73" t="str">
        <f t="shared" si="32"/>
        <v/>
      </c>
      <c r="P345" s="73">
        <f t="shared" si="30"/>
        <v>0</v>
      </c>
      <c r="Q345" s="73" t="str">
        <f t="shared" si="33"/>
        <v/>
      </c>
      <c r="R345" s="73" t="str">
        <f t="shared" si="34"/>
        <v/>
      </c>
      <c r="S345" s="73" t="str">
        <f t="shared" si="35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O346" s="73" t="str">
        <f t="shared" si="32"/>
        <v/>
      </c>
      <c r="P346" s="73">
        <f t="shared" si="30"/>
        <v>0</v>
      </c>
      <c r="Q346" s="73" t="str">
        <f t="shared" si="33"/>
        <v/>
      </c>
      <c r="R346" s="73" t="str">
        <f t="shared" si="34"/>
        <v/>
      </c>
      <c r="S346" s="73" t="str">
        <f t="shared" si="35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O347" s="73" t="str">
        <f t="shared" si="32"/>
        <v/>
      </c>
      <c r="P347" s="73">
        <f t="shared" si="30"/>
        <v>0</v>
      </c>
      <c r="Q347" s="73" t="str">
        <f t="shared" si="33"/>
        <v/>
      </c>
      <c r="R347" s="73" t="str">
        <f t="shared" si="34"/>
        <v/>
      </c>
      <c r="S347" s="73" t="str">
        <f t="shared" si="35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O348" s="73" t="str">
        <f t="shared" si="32"/>
        <v/>
      </c>
      <c r="P348" s="73">
        <f t="shared" si="30"/>
        <v>0</v>
      </c>
      <c r="Q348" s="73" t="str">
        <f t="shared" si="33"/>
        <v/>
      </c>
      <c r="R348" s="73" t="str">
        <f t="shared" si="34"/>
        <v/>
      </c>
      <c r="S348" s="73" t="str">
        <f t="shared" si="35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O349" s="73" t="str">
        <f t="shared" si="32"/>
        <v/>
      </c>
      <c r="P349" s="73">
        <f t="shared" si="30"/>
        <v>0</v>
      </c>
      <c r="Q349" s="73" t="str">
        <f t="shared" si="33"/>
        <v/>
      </c>
      <c r="R349" s="73" t="str">
        <f t="shared" si="34"/>
        <v/>
      </c>
      <c r="S349" s="73" t="str">
        <f t="shared" si="35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O350" s="73" t="str">
        <f t="shared" si="32"/>
        <v/>
      </c>
      <c r="P350" s="73">
        <f t="shared" si="30"/>
        <v>0</v>
      </c>
      <c r="Q350" s="73" t="str">
        <f t="shared" si="33"/>
        <v/>
      </c>
      <c r="R350" s="73" t="str">
        <f t="shared" si="34"/>
        <v/>
      </c>
      <c r="S350" s="73" t="str">
        <f t="shared" si="35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O351" s="73" t="str">
        <f t="shared" si="32"/>
        <v/>
      </c>
      <c r="P351" s="73">
        <f t="shared" si="30"/>
        <v>0</v>
      </c>
      <c r="Q351" s="73" t="str">
        <f t="shared" si="33"/>
        <v/>
      </c>
      <c r="R351" s="73" t="str">
        <f t="shared" si="34"/>
        <v/>
      </c>
      <c r="S351" s="73" t="str">
        <f t="shared" si="35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O352" s="73" t="str">
        <f t="shared" si="32"/>
        <v/>
      </c>
      <c r="P352" s="73">
        <f t="shared" si="30"/>
        <v>0</v>
      </c>
      <c r="Q352" s="73" t="str">
        <f t="shared" si="33"/>
        <v/>
      </c>
      <c r="R352" s="73" t="str">
        <f t="shared" si="34"/>
        <v/>
      </c>
      <c r="S352" s="73" t="str">
        <f t="shared" si="35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O353" s="73" t="str">
        <f t="shared" si="32"/>
        <v/>
      </c>
      <c r="P353" s="73">
        <f t="shared" si="30"/>
        <v>0</v>
      </c>
      <c r="Q353" s="73" t="str">
        <f t="shared" si="33"/>
        <v/>
      </c>
      <c r="R353" s="73" t="str">
        <f t="shared" si="34"/>
        <v/>
      </c>
      <c r="S353" s="73" t="str">
        <f t="shared" si="35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O354" s="73" t="str">
        <f t="shared" si="32"/>
        <v/>
      </c>
      <c r="P354" s="73">
        <f t="shared" si="30"/>
        <v>0</v>
      </c>
      <c r="Q354" s="73" t="str">
        <f t="shared" si="33"/>
        <v/>
      </c>
      <c r="R354" s="73" t="str">
        <f t="shared" si="34"/>
        <v/>
      </c>
      <c r="S354" s="73" t="str">
        <f t="shared" si="35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O355" s="73" t="str">
        <f t="shared" si="32"/>
        <v/>
      </c>
      <c r="P355" s="73">
        <f t="shared" si="30"/>
        <v>0</v>
      </c>
      <c r="Q355" s="73" t="str">
        <f t="shared" si="33"/>
        <v/>
      </c>
      <c r="R355" s="73" t="str">
        <f t="shared" si="34"/>
        <v/>
      </c>
      <c r="S355" s="73" t="str">
        <f t="shared" si="35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O356" s="73" t="str">
        <f t="shared" si="32"/>
        <v/>
      </c>
      <c r="P356" s="73">
        <f t="shared" si="30"/>
        <v>0</v>
      </c>
      <c r="Q356" s="73" t="str">
        <f t="shared" si="33"/>
        <v/>
      </c>
      <c r="R356" s="73" t="str">
        <f t="shared" si="34"/>
        <v/>
      </c>
      <c r="S356" s="73" t="str">
        <f t="shared" si="35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O357" s="73" t="str">
        <f t="shared" si="32"/>
        <v/>
      </c>
      <c r="P357" s="73">
        <f t="shared" si="30"/>
        <v>0</v>
      </c>
      <c r="Q357" s="73" t="str">
        <f t="shared" si="33"/>
        <v/>
      </c>
      <c r="R357" s="73" t="str">
        <f t="shared" si="34"/>
        <v/>
      </c>
      <c r="S357" s="73" t="str">
        <f t="shared" si="35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O358" s="73" t="str">
        <f t="shared" si="32"/>
        <v/>
      </c>
      <c r="P358" s="73">
        <f t="shared" si="30"/>
        <v>0</v>
      </c>
      <c r="Q358" s="73" t="str">
        <f t="shared" si="33"/>
        <v/>
      </c>
      <c r="R358" s="73" t="str">
        <f t="shared" si="34"/>
        <v/>
      </c>
      <c r="S358" s="73" t="str">
        <f t="shared" si="35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O359" s="73" t="str">
        <f t="shared" si="32"/>
        <v/>
      </c>
      <c r="P359" s="73">
        <f t="shared" si="30"/>
        <v>0</v>
      </c>
      <c r="Q359" s="73" t="str">
        <f t="shared" si="33"/>
        <v/>
      </c>
      <c r="R359" s="73" t="str">
        <f t="shared" si="34"/>
        <v/>
      </c>
      <c r="S359" s="73" t="str">
        <f t="shared" si="35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O360" s="73" t="str">
        <f t="shared" si="32"/>
        <v/>
      </c>
      <c r="P360" s="73">
        <f t="shared" si="30"/>
        <v>0</v>
      </c>
      <c r="Q360" s="73" t="str">
        <f t="shared" si="33"/>
        <v/>
      </c>
      <c r="R360" s="73" t="str">
        <f t="shared" si="34"/>
        <v/>
      </c>
      <c r="S360" s="73" t="str">
        <f t="shared" si="35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O361" s="73" t="str">
        <f t="shared" si="32"/>
        <v/>
      </c>
      <c r="P361" s="73">
        <f t="shared" si="30"/>
        <v>0</v>
      </c>
      <c r="Q361" s="73" t="str">
        <f t="shared" si="33"/>
        <v/>
      </c>
      <c r="R361" s="73" t="str">
        <f t="shared" si="34"/>
        <v/>
      </c>
      <c r="S361" s="73" t="str">
        <f t="shared" si="35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O362" s="73" t="str">
        <f t="shared" si="32"/>
        <v/>
      </c>
      <c r="P362" s="73">
        <f t="shared" si="30"/>
        <v>0</v>
      </c>
      <c r="Q362" s="73" t="str">
        <f t="shared" si="33"/>
        <v/>
      </c>
      <c r="R362" s="73" t="str">
        <f t="shared" si="34"/>
        <v/>
      </c>
      <c r="S362" s="73" t="str">
        <f t="shared" si="35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O363" s="73" t="str">
        <f t="shared" si="32"/>
        <v/>
      </c>
      <c r="P363" s="73">
        <f t="shared" si="30"/>
        <v>0</v>
      </c>
      <c r="Q363" s="73" t="str">
        <f t="shared" si="33"/>
        <v/>
      </c>
      <c r="R363" s="73" t="str">
        <f t="shared" si="34"/>
        <v/>
      </c>
      <c r="S363" s="73" t="str">
        <f t="shared" si="35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O364" s="73" t="str">
        <f t="shared" si="32"/>
        <v/>
      </c>
      <c r="P364" s="73">
        <f t="shared" si="30"/>
        <v>0</v>
      </c>
      <c r="Q364" s="73" t="str">
        <f t="shared" si="33"/>
        <v/>
      </c>
      <c r="R364" s="73" t="str">
        <f t="shared" si="34"/>
        <v/>
      </c>
      <c r="S364" s="73" t="str">
        <f t="shared" si="35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O365" s="73" t="str">
        <f t="shared" si="32"/>
        <v/>
      </c>
      <c r="P365" s="73">
        <f t="shared" si="30"/>
        <v>0</v>
      </c>
      <c r="Q365" s="73" t="str">
        <f t="shared" si="33"/>
        <v/>
      </c>
      <c r="R365" s="73" t="str">
        <f t="shared" si="34"/>
        <v/>
      </c>
      <c r="S365" s="73" t="str">
        <f t="shared" si="35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O366" s="73" t="str">
        <f t="shared" si="32"/>
        <v/>
      </c>
      <c r="P366" s="73">
        <f t="shared" si="30"/>
        <v>0</v>
      </c>
      <c r="Q366" s="73" t="str">
        <f t="shared" si="33"/>
        <v/>
      </c>
      <c r="R366" s="73" t="str">
        <f t="shared" si="34"/>
        <v/>
      </c>
      <c r="S366" s="73" t="str">
        <f t="shared" si="35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O367" s="73" t="str">
        <f t="shared" si="32"/>
        <v/>
      </c>
      <c r="P367" s="73">
        <f t="shared" si="30"/>
        <v>0</v>
      </c>
      <c r="Q367" s="73" t="str">
        <f t="shared" si="33"/>
        <v/>
      </c>
      <c r="R367" s="73" t="str">
        <f t="shared" si="34"/>
        <v/>
      </c>
      <c r="S367" s="73" t="str">
        <f t="shared" si="35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O368" s="73" t="str">
        <f t="shared" si="32"/>
        <v/>
      </c>
      <c r="P368" s="73">
        <f t="shared" si="30"/>
        <v>0</v>
      </c>
      <c r="Q368" s="73" t="str">
        <f t="shared" si="33"/>
        <v/>
      </c>
      <c r="R368" s="73" t="str">
        <f t="shared" si="34"/>
        <v/>
      </c>
      <c r="S368" s="73" t="str">
        <f t="shared" si="35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O369" s="73" t="str">
        <f t="shared" si="32"/>
        <v/>
      </c>
      <c r="P369" s="73">
        <f t="shared" si="30"/>
        <v>0</v>
      </c>
      <c r="Q369" s="73" t="str">
        <f t="shared" si="33"/>
        <v/>
      </c>
      <c r="R369" s="73" t="str">
        <f t="shared" si="34"/>
        <v/>
      </c>
      <c r="S369" s="73" t="str">
        <f t="shared" si="35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O370" s="73" t="str">
        <f t="shared" si="32"/>
        <v/>
      </c>
      <c r="P370" s="73">
        <f t="shared" si="30"/>
        <v>0</v>
      </c>
      <c r="Q370" s="73" t="str">
        <f t="shared" si="33"/>
        <v/>
      </c>
      <c r="R370" s="73" t="str">
        <f t="shared" si="34"/>
        <v/>
      </c>
      <c r="S370" s="73" t="str">
        <f t="shared" si="35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O371" s="73" t="str">
        <f t="shared" si="32"/>
        <v/>
      </c>
      <c r="P371" s="73">
        <f t="shared" si="30"/>
        <v>0</v>
      </c>
      <c r="Q371" s="73" t="str">
        <f t="shared" si="33"/>
        <v/>
      </c>
      <c r="R371" s="73" t="str">
        <f t="shared" si="34"/>
        <v/>
      </c>
      <c r="S371" s="73" t="str">
        <f t="shared" si="35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O372" s="73" t="str">
        <f t="shared" si="32"/>
        <v/>
      </c>
      <c r="P372" s="73">
        <f t="shared" si="30"/>
        <v>0</v>
      </c>
      <c r="Q372" s="73" t="str">
        <f t="shared" si="33"/>
        <v/>
      </c>
      <c r="R372" s="73" t="str">
        <f t="shared" si="34"/>
        <v/>
      </c>
      <c r="S372" s="73" t="str">
        <f t="shared" si="35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O373" s="73" t="str">
        <f t="shared" si="32"/>
        <v/>
      </c>
      <c r="P373" s="73">
        <f t="shared" si="30"/>
        <v>0</v>
      </c>
      <c r="Q373" s="73" t="str">
        <f t="shared" si="33"/>
        <v/>
      </c>
      <c r="R373" s="73" t="str">
        <f t="shared" si="34"/>
        <v/>
      </c>
      <c r="S373" s="73" t="str">
        <f t="shared" si="35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O374" s="73" t="str">
        <f t="shared" si="32"/>
        <v/>
      </c>
      <c r="P374" s="73">
        <f t="shared" si="30"/>
        <v>0</v>
      </c>
      <c r="Q374" s="73" t="str">
        <f t="shared" si="33"/>
        <v/>
      </c>
      <c r="R374" s="73" t="str">
        <f t="shared" si="34"/>
        <v/>
      </c>
      <c r="S374" s="73" t="str">
        <f t="shared" si="35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O375" s="73" t="str">
        <f t="shared" si="32"/>
        <v/>
      </c>
      <c r="P375" s="73">
        <f t="shared" si="30"/>
        <v>0</v>
      </c>
      <c r="Q375" s="73" t="str">
        <f t="shared" si="33"/>
        <v/>
      </c>
      <c r="R375" s="73" t="str">
        <f t="shared" si="34"/>
        <v/>
      </c>
      <c r="S375" s="73" t="str">
        <f t="shared" si="35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O376" s="73" t="str">
        <f t="shared" si="32"/>
        <v/>
      </c>
      <c r="P376" s="73">
        <f t="shared" si="30"/>
        <v>0</v>
      </c>
      <c r="Q376" s="73" t="str">
        <f t="shared" si="33"/>
        <v/>
      </c>
      <c r="R376" s="73" t="str">
        <f t="shared" si="34"/>
        <v/>
      </c>
      <c r="S376" s="73" t="str">
        <f t="shared" si="35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O377" s="73" t="str">
        <f t="shared" si="32"/>
        <v/>
      </c>
      <c r="P377" s="73">
        <f t="shared" si="30"/>
        <v>0</v>
      </c>
      <c r="Q377" s="73" t="str">
        <f t="shared" si="33"/>
        <v/>
      </c>
      <c r="R377" s="73" t="str">
        <f t="shared" si="34"/>
        <v/>
      </c>
      <c r="S377" s="73" t="str">
        <f t="shared" si="35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O378" s="73" t="str">
        <f t="shared" si="32"/>
        <v/>
      </c>
      <c r="P378" s="73">
        <f t="shared" si="30"/>
        <v>0</v>
      </c>
      <c r="Q378" s="73" t="str">
        <f t="shared" si="33"/>
        <v/>
      </c>
      <c r="R378" s="73" t="str">
        <f t="shared" si="34"/>
        <v/>
      </c>
      <c r="S378" s="73" t="str">
        <f t="shared" si="35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O379" s="73" t="str">
        <f t="shared" si="32"/>
        <v/>
      </c>
      <c r="P379" s="73">
        <f t="shared" si="30"/>
        <v>0</v>
      </c>
      <c r="Q379" s="73" t="str">
        <f t="shared" si="33"/>
        <v/>
      </c>
      <c r="R379" s="73" t="str">
        <f t="shared" si="34"/>
        <v/>
      </c>
      <c r="S379" s="73" t="str">
        <f t="shared" si="35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O380" s="73" t="str">
        <f t="shared" si="32"/>
        <v/>
      </c>
      <c r="P380" s="73">
        <f t="shared" si="30"/>
        <v>0</v>
      </c>
      <c r="Q380" s="73" t="str">
        <f t="shared" si="33"/>
        <v/>
      </c>
      <c r="R380" s="73" t="str">
        <f t="shared" si="34"/>
        <v/>
      </c>
      <c r="S380" s="73" t="str">
        <f t="shared" si="35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O381" s="73" t="str">
        <f t="shared" si="32"/>
        <v/>
      </c>
      <c r="P381" s="73">
        <f t="shared" si="30"/>
        <v>0</v>
      </c>
      <c r="Q381" s="73" t="str">
        <f t="shared" si="33"/>
        <v/>
      </c>
      <c r="R381" s="73" t="str">
        <f t="shared" si="34"/>
        <v/>
      </c>
      <c r="S381" s="73" t="str">
        <f t="shared" si="35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O382" s="73" t="str">
        <f t="shared" si="32"/>
        <v/>
      </c>
      <c r="P382" s="73">
        <f t="shared" si="30"/>
        <v>0</v>
      </c>
      <c r="Q382" s="73" t="str">
        <f t="shared" si="33"/>
        <v/>
      </c>
      <c r="R382" s="73" t="str">
        <f t="shared" si="34"/>
        <v/>
      </c>
      <c r="S382" s="73" t="str">
        <f t="shared" si="35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O383" s="73" t="str">
        <f t="shared" si="32"/>
        <v/>
      </c>
      <c r="P383" s="73">
        <f t="shared" si="30"/>
        <v>0</v>
      </c>
      <c r="Q383" s="73" t="str">
        <f t="shared" si="33"/>
        <v/>
      </c>
      <c r="R383" s="73" t="str">
        <f t="shared" si="34"/>
        <v/>
      </c>
      <c r="S383" s="73" t="str">
        <f t="shared" si="35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O384" s="73" t="str">
        <f t="shared" si="32"/>
        <v/>
      </c>
      <c r="P384" s="73">
        <f t="shared" si="30"/>
        <v>0</v>
      </c>
      <c r="Q384" s="73" t="str">
        <f t="shared" si="33"/>
        <v/>
      </c>
      <c r="R384" s="73" t="str">
        <f t="shared" si="34"/>
        <v/>
      </c>
      <c r="S384" s="73" t="str">
        <f t="shared" si="35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O385" s="73" t="str">
        <f t="shared" si="32"/>
        <v/>
      </c>
      <c r="P385" s="73">
        <f t="shared" si="30"/>
        <v>0</v>
      </c>
      <c r="Q385" s="73" t="str">
        <f t="shared" si="33"/>
        <v/>
      </c>
      <c r="R385" s="73" t="str">
        <f t="shared" si="34"/>
        <v/>
      </c>
      <c r="S385" s="73" t="str">
        <f t="shared" si="35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O386" s="73" t="str">
        <f t="shared" si="32"/>
        <v/>
      </c>
      <c r="P386" s="73">
        <f t="shared" si="30"/>
        <v>0</v>
      </c>
      <c r="Q386" s="73" t="str">
        <f t="shared" si="33"/>
        <v/>
      </c>
      <c r="R386" s="73" t="str">
        <f t="shared" si="34"/>
        <v/>
      </c>
      <c r="S386" s="73" t="str">
        <f t="shared" si="35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O387" s="73" t="str">
        <f t="shared" si="32"/>
        <v/>
      </c>
      <c r="P387" s="73">
        <f t="shared" si="30"/>
        <v>0</v>
      </c>
      <c r="Q387" s="73" t="str">
        <f t="shared" si="33"/>
        <v/>
      </c>
      <c r="R387" s="73" t="str">
        <f t="shared" si="34"/>
        <v/>
      </c>
      <c r="S387" s="73" t="str">
        <f t="shared" si="35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O388" s="73" t="str">
        <f t="shared" si="32"/>
        <v/>
      </c>
      <c r="P388" s="73">
        <f t="shared" si="30"/>
        <v>0</v>
      </c>
      <c r="Q388" s="73" t="str">
        <f t="shared" si="33"/>
        <v/>
      </c>
      <c r="R388" s="73" t="str">
        <f t="shared" si="34"/>
        <v/>
      </c>
      <c r="S388" s="73" t="str">
        <f t="shared" si="35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O389" s="73" t="str">
        <f t="shared" si="32"/>
        <v/>
      </c>
      <c r="P389" s="73">
        <f t="shared" si="30"/>
        <v>0</v>
      </c>
      <c r="Q389" s="73" t="str">
        <f t="shared" si="33"/>
        <v/>
      </c>
      <c r="R389" s="73" t="str">
        <f t="shared" si="34"/>
        <v/>
      </c>
      <c r="S389" s="73" t="str">
        <f t="shared" si="35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O390" s="73" t="str">
        <f t="shared" si="32"/>
        <v/>
      </c>
      <c r="P390" s="73">
        <f t="shared" si="30"/>
        <v>0</v>
      </c>
      <c r="Q390" s="73" t="str">
        <f t="shared" si="33"/>
        <v/>
      </c>
      <c r="R390" s="73" t="str">
        <f t="shared" si="34"/>
        <v/>
      </c>
      <c r="S390" s="73" t="str">
        <f t="shared" si="35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O391" s="73" t="str">
        <f t="shared" si="32"/>
        <v/>
      </c>
      <c r="P391" s="73">
        <f t="shared" si="30"/>
        <v>0</v>
      </c>
      <c r="Q391" s="73" t="str">
        <f t="shared" si="33"/>
        <v/>
      </c>
      <c r="R391" s="73" t="str">
        <f t="shared" si="34"/>
        <v/>
      </c>
      <c r="S391" s="73" t="str">
        <f t="shared" si="35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O392" s="73" t="str">
        <f t="shared" si="32"/>
        <v/>
      </c>
      <c r="P392" s="73">
        <f t="shared" si="30"/>
        <v>0</v>
      </c>
      <c r="Q392" s="73" t="str">
        <f t="shared" si="33"/>
        <v/>
      </c>
      <c r="R392" s="73" t="str">
        <f t="shared" si="34"/>
        <v/>
      </c>
      <c r="S392" s="73" t="str">
        <f t="shared" si="35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O393" s="73" t="str">
        <f t="shared" si="32"/>
        <v/>
      </c>
      <c r="P393" s="73">
        <f t="shared" si="30"/>
        <v>0</v>
      </c>
      <c r="Q393" s="73" t="str">
        <f t="shared" si="33"/>
        <v/>
      </c>
      <c r="R393" s="73" t="str">
        <f t="shared" si="34"/>
        <v/>
      </c>
      <c r="S393" s="73" t="str">
        <f t="shared" si="35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O394" s="73" t="str">
        <f t="shared" si="32"/>
        <v/>
      </c>
      <c r="P394" s="73">
        <f t="shared" si="30"/>
        <v>0</v>
      </c>
      <c r="Q394" s="73" t="str">
        <f t="shared" si="33"/>
        <v/>
      </c>
      <c r="R394" s="73" t="str">
        <f t="shared" si="34"/>
        <v/>
      </c>
      <c r="S394" s="73" t="str">
        <f t="shared" si="35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O395" s="73" t="str">
        <f t="shared" si="32"/>
        <v/>
      </c>
      <c r="P395" s="73">
        <f t="shared" si="30"/>
        <v>0</v>
      </c>
      <c r="Q395" s="73" t="str">
        <f t="shared" si="33"/>
        <v/>
      </c>
      <c r="R395" s="73" t="str">
        <f t="shared" si="34"/>
        <v/>
      </c>
      <c r="S395" s="73" t="str">
        <f t="shared" si="35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O396" s="73" t="str">
        <f t="shared" si="32"/>
        <v/>
      </c>
      <c r="P396" s="73">
        <f t="shared" si="30"/>
        <v>0</v>
      </c>
      <c r="Q396" s="73" t="str">
        <f t="shared" si="33"/>
        <v/>
      </c>
      <c r="R396" s="73" t="str">
        <f t="shared" si="34"/>
        <v/>
      </c>
      <c r="S396" s="73" t="str">
        <f t="shared" si="35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O397" s="73" t="str">
        <f t="shared" si="32"/>
        <v/>
      </c>
      <c r="P397" s="73">
        <f t="shared" si="30"/>
        <v>0</v>
      </c>
      <c r="Q397" s="73" t="str">
        <f t="shared" si="33"/>
        <v/>
      </c>
      <c r="R397" s="73" t="str">
        <f t="shared" si="34"/>
        <v/>
      </c>
      <c r="S397" s="73" t="str">
        <f t="shared" si="35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O398" s="73" t="str">
        <f t="shared" si="32"/>
        <v/>
      </c>
      <c r="P398" s="73">
        <f t="shared" ref="P398:P461" si="36">IF($H398=0%,G398,"")</f>
        <v>0</v>
      </c>
      <c r="Q398" s="73" t="str">
        <f t="shared" si="33"/>
        <v/>
      </c>
      <c r="R398" s="73" t="str">
        <f t="shared" si="34"/>
        <v/>
      </c>
      <c r="S398" s="73" t="str">
        <f t="shared" si="35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O399" s="73" t="str">
        <f t="shared" ref="O399:O462" si="38">IF($H399="E",G399,"")</f>
        <v/>
      </c>
      <c r="P399" s="73">
        <f t="shared" si="36"/>
        <v>0</v>
      </c>
      <c r="Q399" s="73" t="str">
        <f t="shared" si="33"/>
        <v/>
      </c>
      <c r="R399" s="73" t="str">
        <f t="shared" si="34"/>
        <v/>
      </c>
      <c r="S399" s="73" t="str">
        <f t="shared" si="35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O400" s="73" t="str">
        <f t="shared" si="38"/>
        <v/>
      </c>
      <c r="P400" s="73">
        <f t="shared" si="36"/>
        <v>0</v>
      </c>
      <c r="Q400" s="73" t="str">
        <f t="shared" ref="Q400:Q463" si="39">IF(OR($H400=2%,$H400=6%,$H400=8%),$I400/$H400,IF($H400="0% Decreto",G400,""))</f>
        <v/>
      </c>
      <c r="R400" s="73" t="str">
        <f t="shared" ref="R400:R463" si="40">IF(OR($H400=15%,$H400=16%),$I400/$H400,"")</f>
        <v/>
      </c>
      <c r="S400" s="73" t="str">
        <f t="shared" ref="S400:S463" si="41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O401" s="73" t="str">
        <f t="shared" si="38"/>
        <v/>
      </c>
      <c r="P401" s="73">
        <f t="shared" si="36"/>
        <v>0</v>
      </c>
      <c r="Q401" s="73" t="str">
        <f t="shared" si="39"/>
        <v/>
      </c>
      <c r="R401" s="73" t="str">
        <f t="shared" si="40"/>
        <v/>
      </c>
      <c r="S401" s="73" t="str">
        <f t="shared" si="41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O402" s="73" t="str">
        <f t="shared" si="38"/>
        <v/>
      </c>
      <c r="P402" s="73">
        <f t="shared" si="36"/>
        <v>0</v>
      </c>
      <c r="Q402" s="73" t="str">
        <f t="shared" si="39"/>
        <v/>
      </c>
      <c r="R402" s="73" t="str">
        <f t="shared" si="40"/>
        <v/>
      </c>
      <c r="S402" s="73" t="str">
        <f t="shared" si="41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O403" s="73" t="str">
        <f t="shared" si="38"/>
        <v/>
      </c>
      <c r="P403" s="73">
        <f t="shared" si="36"/>
        <v>0</v>
      </c>
      <c r="Q403" s="73" t="str">
        <f t="shared" si="39"/>
        <v/>
      </c>
      <c r="R403" s="73" t="str">
        <f t="shared" si="40"/>
        <v/>
      </c>
      <c r="S403" s="73" t="str">
        <f t="shared" si="41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O404" s="73" t="str">
        <f t="shared" si="38"/>
        <v/>
      </c>
      <c r="P404" s="73">
        <f t="shared" si="36"/>
        <v>0</v>
      </c>
      <c r="Q404" s="73" t="str">
        <f t="shared" si="39"/>
        <v/>
      </c>
      <c r="R404" s="73" t="str">
        <f t="shared" si="40"/>
        <v/>
      </c>
      <c r="S404" s="73" t="str">
        <f t="shared" si="41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O405" s="73" t="str">
        <f t="shared" si="38"/>
        <v/>
      </c>
      <c r="P405" s="73">
        <f t="shared" si="36"/>
        <v>0</v>
      </c>
      <c r="Q405" s="73" t="str">
        <f t="shared" si="39"/>
        <v/>
      </c>
      <c r="R405" s="73" t="str">
        <f t="shared" si="40"/>
        <v/>
      </c>
      <c r="S405" s="73" t="str">
        <f t="shared" si="41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O406" s="73" t="str">
        <f t="shared" si="38"/>
        <v/>
      </c>
      <c r="P406" s="73">
        <f t="shared" si="36"/>
        <v>0</v>
      </c>
      <c r="Q406" s="73" t="str">
        <f t="shared" si="39"/>
        <v/>
      </c>
      <c r="R406" s="73" t="str">
        <f t="shared" si="40"/>
        <v/>
      </c>
      <c r="S406" s="73" t="str">
        <f t="shared" si="41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O407" s="73" t="str">
        <f t="shared" si="38"/>
        <v/>
      </c>
      <c r="P407" s="73">
        <f t="shared" si="36"/>
        <v>0</v>
      </c>
      <c r="Q407" s="73" t="str">
        <f t="shared" si="39"/>
        <v/>
      </c>
      <c r="R407" s="73" t="str">
        <f t="shared" si="40"/>
        <v/>
      </c>
      <c r="S407" s="73" t="str">
        <f t="shared" si="41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O408" s="73" t="str">
        <f t="shared" si="38"/>
        <v/>
      </c>
      <c r="P408" s="73">
        <f t="shared" si="36"/>
        <v>0</v>
      </c>
      <c r="Q408" s="73" t="str">
        <f t="shared" si="39"/>
        <v/>
      </c>
      <c r="R408" s="73" t="str">
        <f t="shared" si="40"/>
        <v/>
      </c>
      <c r="S408" s="73" t="str">
        <f t="shared" si="41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O409" s="73" t="str">
        <f t="shared" si="38"/>
        <v/>
      </c>
      <c r="P409" s="73">
        <f t="shared" si="36"/>
        <v>0</v>
      </c>
      <c r="Q409" s="73" t="str">
        <f t="shared" si="39"/>
        <v/>
      </c>
      <c r="R409" s="73" t="str">
        <f t="shared" si="40"/>
        <v/>
      </c>
      <c r="S409" s="73" t="str">
        <f t="shared" si="41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O410" s="73" t="str">
        <f t="shared" si="38"/>
        <v/>
      </c>
      <c r="P410" s="73">
        <f t="shared" si="36"/>
        <v>0</v>
      </c>
      <c r="Q410" s="73" t="str">
        <f t="shared" si="39"/>
        <v/>
      </c>
      <c r="R410" s="73" t="str">
        <f t="shared" si="40"/>
        <v/>
      </c>
      <c r="S410" s="73" t="str">
        <f t="shared" si="41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O411" s="73" t="str">
        <f t="shared" si="38"/>
        <v/>
      </c>
      <c r="P411" s="73">
        <f t="shared" si="36"/>
        <v>0</v>
      </c>
      <c r="Q411" s="73" t="str">
        <f t="shared" si="39"/>
        <v/>
      </c>
      <c r="R411" s="73" t="str">
        <f t="shared" si="40"/>
        <v/>
      </c>
      <c r="S411" s="73" t="str">
        <f t="shared" si="41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O412" s="73" t="str">
        <f t="shared" si="38"/>
        <v/>
      </c>
      <c r="P412" s="73">
        <f t="shared" si="36"/>
        <v>0</v>
      </c>
      <c r="Q412" s="73" t="str">
        <f t="shared" si="39"/>
        <v/>
      </c>
      <c r="R412" s="73" t="str">
        <f t="shared" si="40"/>
        <v/>
      </c>
      <c r="S412" s="73" t="str">
        <f t="shared" si="41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O413" s="73" t="str">
        <f t="shared" si="38"/>
        <v/>
      </c>
      <c r="P413" s="73">
        <f t="shared" si="36"/>
        <v>0</v>
      </c>
      <c r="Q413" s="73" t="str">
        <f t="shared" si="39"/>
        <v/>
      </c>
      <c r="R413" s="73" t="str">
        <f t="shared" si="40"/>
        <v/>
      </c>
      <c r="S413" s="73" t="str">
        <f t="shared" si="41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O414" s="73" t="str">
        <f t="shared" si="38"/>
        <v/>
      </c>
      <c r="P414" s="73">
        <f t="shared" si="36"/>
        <v>0</v>
      </c>
      <c r="Q414" s="73" t="str">
        <f t="shared" si="39"/>
        <v/>
      </c>
      <c r="R414" s="73" t="str">
        <f t="shared" si="40"/>
        <v/>
      </c>
      <c r="S414" s="73" t="str">
        <f t="shared" si="41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O415" s="73" t="str">
        <f t="shared" si="38"/>
        <v/>
      </c>
      <c r="P415" s="73">
        <f t="shared" si="36"/>
        <v>0</v>
      </c>
      <c r="Q415" s="73" t="str">
        <f t="shared" si="39"/>
        <v/>
      </c>
      <c r="R415" s="73" t="str">
        <f t="shared" si="40"/>
        <v/>
      </c>
      <c r="S415" s="73" t="str">
        <f t="shared" si="41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O416" s="73" t="str">
        <f t="shared" si="38"/>
        <v/>
      </c>
      <c r="P416" s="73">
        <f t="shared" si="36"/>
        <v>0</v>
      </c>
      <c r="Q416" s="73" t="str">
        <f t="shared" si="39"/>
        <v/>
      </c>
      <c r="R416" s="73" t="str">
        <f t="shared" si="40"/>
        <v/>
      </c>
      <c r="S416" s="73" t="str">
        <f t="shared" si="41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O417" s="73" t="str">
        <f t="shared" si="38"/>
        <v/>
      </c>
      <c r="P417" s="73">
        <f t="shared" si="36"/>
        <v>0</v>
      </c>
      <c r="Q417" s="73" t="str">
        <f t="shared" si="39"/>
        <v/>
      </c>
      <c r="R417" s="73" t="str">
        <f t="shared" si="40"/>
        <v/>
      </c>
      <c r="S417" s="73" t="str">
        <f t="shared" si="41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O418" s="73" t="str">
        <f t="shared" si="38"/>
        <v/>
      </c>
      <c r="P418" s="73">
        <f t="shared" si="36"/>
        <v>0</v>
      </c>
      <c r="Q418" s="73" t="str">
        <f t="shared" si="39"/>
        <v/>
      </c>
      <c r="R418" s="73" t="str">
        <f t="shared" si="40"/>
        <v/>
      </c>
      <c r="S418" s="73" t="str">
        <f t="shared" si="41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O419" s="73" t="str">
        <f t="shared" si="38"/>
        <v/>
      </c>
      <c r="P419" s="73">
        <f t="shared" si="36"/>
        <v>0</v>
      </c>
      <c r="Q419" s="73" t="str">
        <f t="shared" si="39"/>
        <v/>
      </c>
      <c r="R419" s="73" t="str">
        <f t="shared" si="40"/>
        <v/>
      </c>
      <c r="S419" s="73" t="str">
        <f t="shared" si="41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O420" s="73" t="str">
        <f t="shared" si="38"/>
        <v/>
      </c>
      <c r="P420" s="73">
        <f t="shared" si="36"/>
        <v>0</v>
      </c>
      <c r="Q420" s="73" t="str">
        <f t="shared" si="39"/>
        <v/>
      </c>
      <c r="R420" s="73" t="str">
        <f t="shared" si="40"/>
        <v/>
      </c>
      <c r="S420" s="73" t="str">
        <f t="shared" si="41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O421" s="73" t="str">
        <f t="shared" si="38"/>
        <v/>
      </c>
      <c r="P421" s="73">
        <f t="shared" si="36"/>
        <v>0</v>
      </c>
      <c r="Q421" s="73" t="str">
        <f t="shared" si="39"/>
        <v/>
      </c>
      <c r="R421" s="73" t="str">
        <f t="shared" si="40"/>
        <v/>
      </c>
      <c r="S421" s="73" t="str">
        <f t="shared" si="41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O422" s="73" t="str">
        <f t="shared" si="38"/>
        <v/>
      </c>
      <c r="P422" s="73">
        <f t="shared" si="36"/>
        <v>0</v>
      </c>
      <c r="Q422" s="73" t="str">
        <f t="shared" si="39"/>
        <v/>
      </c>
      <c r="R422" s="73" t="str">
        <f t="shared" si="40"/>
        <v/>
      </c>
      <c r="S422" s="73" t="str">
        <f t="shared" si="41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O423" s="73" t="str">
        <f t="shared" si="38"/>
        <v/>
      </c>
      <c r="P423" s="73">
        <f t="shared" si="36"/>
        <v>0</v>
      </c>
      <c r="Q423" s="73" t="str">
        <f t="shared" si="39"/>
        <v/>
      </c>
      <c r="R423" s="73" t="str">
        <f t="shared" si="40"/>
        <v/>
      </c>
      <c r="S423" s="73" t="str">
        <f t="shared" si="41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O424" s="73" t="str">
        <f t="shared" si="38"/>
        <v/>
      </c>
      <c r="P424" s="73">
        <f t="shared" si="36"/>
        <v>0</v>
      </c>
      <c r="Q424" s="73" t="str">
        <f t="shared" si="39"/>
        <v/>
      </c>
      <c r="R424" s="73" t="str">
        <f t="shared" si="40"/>
        <v/>
      </c>
      <c r="S424" s="73" t="str">
        <f t="shared" si="41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O425" s="73" t="str">
        <f t="shared" si="38"/>
        <v/>
      </c>
      <c r="P425" s="73">
        <f t="shared" si="36"/>
        <v>0</v>
      </c>
      <c r="Q425" s="73" t="str">
        <f t="shared" si="39"/>
        <v/>
      </c>
      <c r="R425" s="73" t="str">
        <f t="shared" si="40"/>
        <v/>
      </c>
      <c r="S425" s="73" t="str">
        <f t="shared" si="41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O426" s="73" t="str">
        <f t="shared" si="38"/>
        <v/>
      </c>
      <c r="P426" s="73">
        <f t="shared" si="36"/>
        <v>0</v>
      </c>
      <c r="Q426" s="73" t="str">
        <f t="shared" si="39"/>
        <v/>
      </c>
      <c r="R426" s="73" t="str">
        <f t="shared" si="40"/>
        <v/>
      </c>
      <c r="S426" s="73" t="str">
        <f t="shared" si="41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O427" s="73" t="str">
        <f t="shared" si="38"/>
        <v/>
      </c>
      <c r="P427" s="73">
        <f t="shared" si="36"/>
        <v>0</v>
      </c>
      <c r="Q427" s="73" t="str">
        <f t="shared" si="39"/>
        <v/>
      </c>
      <c r="R427" s="73" t="str">
        <f t="shared" si="40"/>
        <v/>
      </c>
      <c r="S427" s="73" t="str">
        <f t="shared" si="41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O428" s="73" t="str">
        <f t="shared" si="38"/>
        <v/>
      </c>
      <c r="P428" s="73">
        <f t="shared" si="36"/>
        <v>0</v>
      </c>
      <c r="Q428" s="73" t="str">
        <f t="shared" si="39"/>
        <v/>
      </c>
      <c r="R428" s="73" t="str">
        <f t="shared" si="40"/>
        <v/>
      </c>
      <c r="S428" s="73" t="str">
        <f t="shared" si="41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O429" s="73" t="str">
        <f t="shared" si="38"/>
        <v/>
      </c>
      <c r="P429" s="73">
        <f t="shared" si="36"/>
        <v>0</v>
      </c>
      <c r="Q429" s="73" t="str">
        <f t="shared" si="39"/>
        <v/>
      </c>
      <c r="R429" s="73" t="str">
        <f t="shared" si="40"/>
        <v/>
      </c>
      <c r="S429" s="73" t="str">
        <f t="shared" si="41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O430" s="73" t="str">
        <f t="shared" si="38"/>
        <v/>
      </c>
      <c r="P430" s="73">
        <f t="shared" si="36"/>
        <v>0</v>
      </c>
      <c r="Q430" s="73" t="str">
        <f t="shared" si="39"/>
        <v/>
      </c>
      <c r="R430" s="73" t="str">
        <f t="shared" si="40"/>
        <v/>
      </c>
      <c r="S430" s="73" t="str">
        <f t="shared" si="41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O431" s="73" t="str">
        <f t="shared" si="38"/>
        <v/>
      </c>
      <c r="P431" s="73">
        <f t="shared" si="36"/>
        <v>0</v>
      </c>
      <c r="Q431" s="73" t="str">
        <f t="shared" si="39"/>
        <v/>
      </c>
      <c r="R431" s="73" t="str">
        <f t="shared" si="40"/>
        <v/>
      </c>
      <c r="S431" s="73" t="str">
        <f t="shared" si="41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O432" s="73" t="str">
        <f t="shared" si="38"/>
        <v/>
      </c>
      <c r="P432" s="73">
        <f t="shared" si="36"/>
        <v>0</v>
      </c>
      <c r="Q432" s="73" t="str">
        <f t="shared" si="39"/>
        <v/>
      </c>
      <c r="R432" s="73" t="str">
        <f t="shared" si="40"/>
        <v/>
      </c>
      <c r="S432" s="73" t="str">
        <f t="shared" si="41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O433" s="73" t="str">
        <f t="shared" si="38"/>
        <v/>
      </c>
      <c r="P433" s="73">
        <f t="shared" si="36"/>
        <v>0</v>
      </c>
      <c r="Q433" s="73" t="str">
        <f t="shared" si="39"/>
        <v/>
      </c>
      <c r="R433" s="73" t="str">
        <f t="shared" si="40"/>
        <v/>
      </c>
      <c r="S433" s="73" t="str">
        <f t="shared" si="41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O434" s="73" t="str">
        <f t="shared" si="38"/>
        <v/>
      </c>
      <c r="P434" s="73">
        <f t="shared" si="36"/>
        <v>0</v>
      </c>
      <c r="Q434" s="73" t="str">
        <f t="shared" si="39"/>
        <v/>
      </c>
      <c r="R434" s="73" t="str">
        <f t="shared" si="40"/>
        <v/>
      </c>
      <c r="S434" s="73" t="str">
        <f t="shared" si="41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O435" s="73" t="str">
        <f t="shared" si="38"/>
        <v/>
      </c>
      <c r="P435" s="73">
        <f t="shared" si="36"/>
        <v>0</v>
      </c>
      <c r="Q435" s="73" t="str">
        <f t="shared" si="39"/>
        <v/>
      </c>
      <c r="R435" s="73" t="str">
        <f t="shared" si="40"/>
        <v/>
      </c>
      <c r="S435" s="73" t="str">
        <f t="shared" si="41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O436" s="73" t="str">
        <f t="shared" si="38"/>
        <v/>
      </c>
      <c r="P436" s="73">
        <f t="shared" si="36"/>
        <v>0</v>
      </c>
      <c r="Q436" s="73" t="str">
        <f t="shared" si="39"/>
        <v/>
      </c>
      <c r="R436" s="73" t="str">
        <f t="shared" si="40"/>
        <v/>
      </c>
      <c r="S436" s="73" t="str">
        <f t="shared" si="41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O437" s="73" t="str">
        <f t="shared" si="38"/>
        <v/>
      </c>
      <c r="P437" s="73">
        <f t="shared" si="36"/>
        <v>0</v>
      </c>
      <c r="Q437" s="73" t="str">
        <f t="shared" si="39"/>
        <v/>
      </c>
      <c r="R437" s="73" t="str">
        <f t="shared" si="40"/>
        <v/>
      </c>
      <c r="S437" s="73" t="str">
        <f t="shared" si="41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O438" s="73" t="str">
        <f t="shared" si="38"/>
        <v/>
      </c>
      <c r="P438" s="73">
        <f t="shared" si="36"/>
        <v>0</v>
      </c>
      <c r="Q438" s="73" t="str">
        <f t="shared" si="39"/>
        <v/>
      </c>
      <c r="R438" s="73" t="str">
        <f t="shared" si="40"/>
        <v/>
      </c>
      <c r="S438" s="73" t="str">
        <f t="shared" si="41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O439" s="73" t="str">
        <f t="shared" si="38"/>
        <v/>
      </c>
      <c r="P439" s="73">
        <f t="shared" si="36"/>
        <v>0</v>
      </c>
      <c r="Q439" s="73" t="str">
        <f t="shared" si="39"/>
        <v/>
      </c>
      <c r="R439" s="73" t="str">
        <f t="shared" si="40"/>
        <v/>
      </c>
      <c r="S439" s="73" t="str">
        <f t="shared" si="41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O440" s="73" t="str">
        <f t="shared" si="38"/>
        <v/>
      </c>
      <c r="P440" s="73">
        <f t="shared" si="36"/>
        <v>0</v>
      </c>
      <c r="Q440" s="73" t="str">
        <f t="shared" si="39"/>
        <v/>
      </c>
      <c r="R440" s="73" t="str">
        <f t="shared" si="40"/>
        <v/>
      </c>
      <c r="S440" s="73" t="str">
        <f t="shared" si="41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O441" s="73" t="str">
        <f t="shared" si="38"/>
        <v/>
      </c>
      <c r="P441" s="73">
        <f t="shared" si="36"/>
        <v>0</v>
      </c>
      <c r="Q441" s="73" t="str">
        <f t="shared" si="39"/>
        <v/>
      </c>
      <c r="R441" s="73" t="str">
        <f t="shared" si="40"/>
        <v/>
      </c>
      <c r="S441" s="73" t="str">
        <f t="shared" si="41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O442" s="73" t="str">
        <f t="shared" si="38"/>
        <v/>
      </c>
      <c r="P442" s="73">
        <f t="shared" si="36"/>
        <v>0</v>
      </c>
      <c r="Q442" s="73" t="str">
        <f t="shared" si="39"/>
        <v/>
      </c>
      <c r="R442" s="73" t="str">
        <f t="shared" si="40"/>
        <v/>
      </c>
      <c r="S442" s="73" t="str">
        <f t="shared" si="41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O443" s="73" t="str">
        <f t="shared" si="38"/>
        <v/>
      </c>
      <c r="P443" s="73">
        <f t="shared" si="36"/>
        <v>0</v>
      </c>
      <c r="Q443" s="73" t="str">
        <f t="shared" si="39"/>
        <v/>
      </c>
      <c r="R443" s="73" t="str">
        <f t="shared" si="40"/>
        <v/>
      </c>
      <c r="S443" s="73" t="str">
        <f t="shared" si="41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O444" s="73" t="str">
        <f t="shared" si="38"/>
        <v/>
      </c>
      <c r="P444" s="73">
        <f t="shared" si="36"/>
        <v>0</v>
      </c>
      <c r="Q444" s="73" t="str">
        <f t="shared" si="39"/>
        <v/>
      </c>
      <c r="R444" s="73" t="str">
        <f t="shared" si="40"/>
        <v/>
      </c>
      <c r="S444" s="73" t="str">
        <f t="shared" si="41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O445" s="73" t="str">
        <f t="shared" si="38"/>
        <v/>
      </c>
      <c r="P445" s="73">
        <f t="shared" si="36"/>
        <v>0</v>
      </c>
      <c r="Q445" s="73" t="str">
        <f t="shared" si="39"/>
        <v/>
      </c>
      <c r="R445" s="73" t="str">
        <f t="shared" si="40"/>
        <v/>
      </c>
      <c r="S445" s="73" t="str">
        <f t="shared" si="41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O446" s="73" t="str">
        <f t="shared" si="38"/>
        <v/>
      </c>
      <c r="P446" s="73">
        <f t="shared" si="36"/>
        <v>0</v>
      </c>
      <c r="Q446" s="73" t="str">
        <f t="shared" si="39"/>
        <v/>
      </c>
      <c r="R446" s="73" t="str">
        <f t="shared" si="40"/>
        <v/>
      </c>
      <c r="S446" s="73" t="str">
        <f t="shared" si="41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O447" s="73" t="str">
        <f t="shared" si="38"/>
        <v/>
      </c>
      <c r="P447" s="73">
        <f t="shared" si="36"/>
        <v>0</v>
      </c>
      <c r="Q447" s="73" t="str">
        <f t="shared" si="39"/>
        <v/>
      </c>
      <c r="R447" s="73" t="str">
        <f t="shared" si="40"/>
        <v/>
      </c>
      <c r="S447" s="73" t="str">
        <f t="shared" si="41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O448" s="73" t="str">
        <f t="shared" si="38"/>
        <v/>
      </c>
      <c r="P448" s="73">
        <f t="shared" si="36"/>
        <v>0</v>
      </c>
      <c r="Q448" s="73" t="str">
        <f t="shared" si="39"/>
        <v/>
      </c>
      <c r="R448" s="73" t="str">
        <f t="shared" si="40"/>
        <v/>
      </c>
      <c r="S448" s="73" t="str">
        <f t="shared" si="41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O449" s="73" t="str">
        <f t="shared" si="38"/>
        <v/>
      </c>
      <c r="P449" s="73">
        <f t="shared" si="36"/>
        <v>0</v>
      </c>
      <c r="Q449" s="73" t="str">
        <f t="shared" si="39"/>
        <v/>
      </c>
      <c r="R449" s="73" t="str">
        <f t="shared" si="40"/>
        <v/>
      </c>
      <c r="S449" s="73" t="str">
        <f t="shared" si="41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O450" s="73" t="str">
        <f t="shared" si="38"/>
        <v/>
      </c>
      <c r="P450" s="73">
        <f t="shared" si="36"/>
        <v>0</v>
      </c>
      <c r="Q450" s="73" t="str">
        <f t="shared" si="39"/>
        <v/>
      </c>
      <c r="R450" s="73" t="str">
        <f t="shared" si="40"/>
        <v/>
      </c>
      <c r="S450" s="73" t="str">
        <f t="shared" si="41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O451" s="73" t="str">
        <f t="shared" si="38"/>
        <v/>
      </c>
      <c r="P451" s="73">
        <f t="shared" si="36"/>
        <v>0</v>
      </c>
      <c r="Q451" s="73" t="str">
        <f t="shared" si="39"/>
        <v/>
      </c>
      <c r="R451" s="73" t="str">
        <f t="shared" si="40"/>
        <v/>
      </c>
      <c r="S451" s="73" t="str">
        <f t="shared" si="41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O452" s="73" t="str">
        <f t="shared" si="38"/>
        <v/>
      </c>
      <c r="P452" s="73">
        <f t="shared" si="36"/>
        <v>0</v>
      </c>
      <c r="Q452" s="73" t="str">
        <f t="shared" si="39"/>
        <v/>
      </c>
      <c r="R452" s="73" t="str">
        <f t="shared" si="40"/>
        <v/>
      </c>
      <c r="S452" s="73" t="str">
        <f t="shared" si="41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O453" s="73" t="str">
        <f t="shared" si="38"/>
        <v/>
      </c>
      <c r="P453" s="73">
        <f t="shared" si="36"/>
        <v>0</v>
      </c>
      <c r="Q453" s="73" t="str">
        <f t="shared" si="39"/>
        <v/>
      </c>
      <c r="R453" s="73" t="str">
        <f t="shared" si="40"/>
        <v/>
      </c>
      <c r="S453" s="73" t="str">
        <f t="shared" si="41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O454" s="73" t="str">
        <f t="shared" si="38"/>
        <v/>
      </c>
      <c r="P454" s="73">
        <f t="shared" si="36"/>
        <v>0</v>
      </c>
      <c r="Q454" s="73" t="str">
        <f t="shared" si="39"/>
        <v/>
      </c>
      <c r="R454" s="73" t="str">
        <f t="shared" si="40"/>
        <v/>
      </c>
      <c r="S454" s="73" t="str">
        <f t="shared" si="41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O455" s="73" t="str">
        <f t="shared" si="38"/>
        <v/>
      </c>
      <c r="P455" s="73">
        <f t="shared" si="36"/>
        <v>0</v>
      </c>
      <c r="Q455" s="73" t="str">
        <f t="shared" si="39"/>
        <v/>
      </c>
      <c r="R455" s="73" t="str">
        <f t="shared" si="40"/>
        <v/>
      </c>
      <c r="S455" s="73" t="str">
        <f t="shared" si="41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O456" s="73" t="str">
        <f t="shared" si="38"/>
        <v/>
      </c>
      <c r="P456" s="73">
        <f t="shared" si="36"/>
        <v>0</v>
      </c>
      <c r="Q456" s="73" t="str">
        <f t="shared" si="39"/>
        <v/>
      </c>
      <c r="R456" s="73" t="str">
        <f t="shared" si="40"/>
        <v/>
      </c>
      <c r="S456" s="73" t="str">
        <f t="shared" si="41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O457" s="73" t="str">
        <f t="shared" si="38"/>
        <v/>
      </c>
      <c r="P457" s="73">
        <f t="shared" si="36"/>
        <v>0</v>
      </c>
      <c r="Q457" s="73" t="str">
        <f t="shared" si="39"/>
        <v/>
      </c>
      <c r="R457" s="73" t="str">
        <f t="shared" si="40"/>
        <v/>
      </c>
      <c r="S457" s="73" t="str">
        <f t="shared" si="41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O458" s="73" t="str">
        <f t="shared" si="38"/>
        <v/>
      </c>
      <c r="P458" s="73">
        <f t="shared" si="36"/>
        <v>0</v>
      </c>
      <c r="Q458" s="73" t="str">
        <f t="shared" si="39"/>
        <v/>
      </c>
      <c r="R458" s="73" t="str">
        <f t="shared" si="40"/>
        <v/>
      </c>
      <c r="S458" s="73" t="str">
        <f t="shared" si="41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O459" s="73" t="str">
        <f t="shared" si="38"/>
        <v/>
      </c>
      <c r="P459" s="73">
        <f t="shared" si="36"/>
        <v>0</v>
      </c>
      <c r="Q459" s="73" t="str">
        <f t="shared" si="39"/>
        <v/>
      </c>
      <c r="R459" s="73" t="str">
        <f t="shared" si="40"/>
        <v/>
      </c>
      <c r="S459" s="73" t="str">
        <f t="shared" si="41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O460" s="73" t="str">
        <f t="shared" si="38"/>
        <v/>
      </c>
      <c r="P460" s="73">
        <f t="shared" si="36"/>
        <v>0</v>
      </c>
      <c r="Q460" s="73" t="str">
        <f t="shared" si="39"/>
        <v/>
      </c>
      <c r="R460" s="73" t="str">
        <f t="shared" si="40"/>
        <v/>
      </c>
      <c r="S460" s="73" t="str">
        <f t="shared" si="41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O461" s="73" t="str">
        <f t="shared" si="38"/>
        <v/>
      </c>
      <c r="P461" s="73">
        <f t="shared" si="36"/>
        <v>0</v>
      </c>
      <c r="Q461" s="73" t="str">
        <f t="shared" si="39"/>
        <v/>
      </c>
      <c r="R461" s="73" t="str">
        <f t="shared" si="40"/>
        <v/>
      </c>
      <c r="S461" s="73" t="str">
        <f t="shared" si="41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O462" s="73" t="str">
        <f t="shared" si="38"/>
        <v/>
      </c>
      <c r="P462" s="73">
        <f t="shared" ref="P462:P513" si="42">IF($H462=0%,G462,"")</f>
        <v>0</v>
      </c>
      <c r="Q462" s="73" t="str">
        <f t="shared" si="39"/>
        <v/>
      </c>
      <c r="R462" s="73" t="str">
        <f t="shared" si="40"/>
        <v/>
      </c>
      <c r="S462" s="73" t="str">
        <f t="shared" si="41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O463" s="73" t="str">
        <f t="shared" ref="O463:O513" si="44">IF($H463="E",G463,"")</f>
        <v/>
      </c>
      <c r="P463" s="73">
        <f t="shared" si="42"/>
        <v>0</v>
      </c>
      <c r="Q463" s="73" t="str">
        <f t="shared" si="39"/>
        <v/>
      </c>
      <c r="R463" s="73" t="str">
        <f t="shared" si="40"/>
        <v/>
      </c>
      <c r="S463" s="73" t="str">
        <f t="shared" si="41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O464" s="73" t="str">
        <f t="shared" si="44"/>
        <v/>
      </c>
      <c r="P464" s="73">
        <f t="shared" si="42"/>
        <v>0</v>
      </c>
      <c r="Q464" s="73" t="str">
        <f t="shared" ref="Q464:Q513" si="45">IF(OR($H464=2%,$H464=6%,$H464=8%),$I464/$H464,IF($H464="0% Decreto",G464,""))</f>
        <v/>
      </c>
      <c r="R464" s="73" t="str">
        <f t="shared" ref="R464:R513" si="46">IF(OR($H464=15%,$H464=16%),$I464/$H464,"")</f>
        <v/>
      </c>
      <c r="S464" s="73" t="str">
        <f t="shared" ref="S464:S513" si="47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O465" s="73" t="str">
        <f t="shared" si="44"/>
        <v/>
      </c>
      <c r="P465" s="73">
        <f t="shared" si="42"/>
        <v>0</v>
      </c>
      <c r="Q465" s="73" t="str">
        <f t="shared" si="45"/>
        <v/>
      </c>
      <c r="R465" s="73" t="str">
        <f t="shared" si="46"/>
        <v/>
      </c>
      <c r="S465" s="73" t="str">
        <f t="shared" si="47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O466" s="73" t="str">
        <f t="shared" si="44"/>
        <v/>
      </c>
      <c r="P466" s="73">
        <f t="shared" si="42"/>
        <v>0</v>
      </c>
      <c r="Q466" s="73" t="str">
        <f t="shared" si="45"/>
        <v/>
      </c>
      <c r="R466" s="73" t="str">
        <f t="shared" si="46"/>
        <v/>
      </c>
      <c r="S466" s="73" t="str">
        <f t="shared" si="47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O467" s="73" t="str">
        <f t="shared" si="44"/>
        <v/>
      </c>
      <c r="P467" s="73">
        <f t="shared" si="42"/>
        <v>0</v>
      </c>
      <c r="Q467" s="73" t="str">
        <f t="shared" si="45"/>
        <v/>
      </c>
      <c r="R467" s="73" t="str">
        <f t="shared" si="46"/>
        <v/>
      </c>
      <c r="S467" s="73" t="str">
        <f t="shared" si="47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O468" s="73" t="str">
        <f t="shared" si="44"/>
        <v/>
      </c>
      <c r="P468" s="73">
        <f t="shared" si="42"/>
        <v>0</v>
      </c>
      <c r="Q468" s="73" t="str">
        <f t="shared" si="45"/>
        <v/>
      </c>
      <c r="R468" s="73" t="str">
        <f t="shared" si="46"/>
        <v/>
      </c>
      <c r="S468" s="73" t="str">
        <f t="shared" si="47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O469" s="73" t="str">
        <f t="shared" si="44"/>
        <v/>
      </c>
      <c r="P469" s="73">
        <f t="shared" si="42"/>
        <v>0</v>
      </c>
      <c r="Q469" s="73" t="str">
        <f t="shared" si="45"/>
        <v/>
      </c>
      <c r="R469" s="73" t="str">
        <f t="shared" si="46"/>
        <v/>
      </c>
      <c r="S469" s="73" t="str">
        <f t="shared" si="47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O470" s="73" t="str">
        <f t="shared" si="44"/>
        <v/>
      </c>
      <c r="P470" s="73">
        <f t="shared" si="42"/>
        <v>0</v>
      </c>
      <c r="Q470" s="73" t="str">
        <f t="shared" si="45"/>
        <v/>
      </c>
      <c r="R470" s="73" t="str">
        <f t="shared" si="46"/>
        <v/>
      </c>
      <c r="S470" s="73" t="str">
        <f t="shared" si="47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O471" s="73" t="str">
        <f t="shared" si="44"/>
        <v/>
      </c>
      <c r="P471" s="73">
        <f t="shared" si="42"/>
        <v>0</v>
      </c>
      <c r="Q471" s="73" t="str">
        <f t="shared" si="45"/>
        <v/>
      </c>
      <c r="R471" s="73" t="str">
        <f t="shared" si="46"/>
        <v/>
      </c>
      <c r="S471" s="73" t="str">
        <f t="shared" si="47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O472" s="73" t="str">
        <f t="shared" si="44"/>
        <v/>
      </c>
      <c r="P472" s="73">
        <f t="shared" si="42"/>
        <v>0</v>
      </c>
      <c r="Q472" s="73" t="str">
        <f t="shared" si="45"/>
        <v/>
      </c>
      <c r="R472" s="73" t="str">
        <f t="shared" si="46"/>
        <v/>
      </c>
      <c r="S472" s="73" t="str">
        <f t="shared" si="47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O473" s="73" t="str">
        <f t="shared" si="44"/>
        <v/>
      </c>
      <c r="P473" s="73">
        <f t="shared" si="42"/>
        <v>0</v>
      </c>
      <c r="Q473" s="73" t="str">
        <f t="shared" si="45"/>
        <v/>
      </c>
      <c r="R473" s="73" t="str">
        <f t="shared" si="46"/>
        <v/>
      </c>
      <c r="S473" s="73" t="str">
        <f t="shared" si="47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O474" s="73" t="str">
        <f t="shared" si="44"/>
        <v/>
      </c>
      <c r="P474" s="73">
        <f t="shared" si="42"/>
        <v>0</v>
      </c>
      <c r="Q474" s="73" t="str">
        <f t="shared" si="45"/>
        <v/>
      </c>
      <c r="R474" s="73" t="str">
        <f t="shared" si="46"/>
        <v/>
      </c>
      <c r="S474" s="73" t="str">
        <f t="shared" si="47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O475" s="73" t="str">
        <f t="shared" si="44"/>
        <v/>
      </c>
      <c r="P475" s="73">
        <f t="shared" si="42"/>
        <v>0</v>
      </c>
      <c r="Q475" s="73" t="str">
        <f t="shared" si="45"/>
        <v/>
      </c>
      <c r="R475" s="73" t="str">
        <f t="shared" si="46"/>
        <v/>
      </c>
      <c r="S475" s="73" t="str">
        <f t="shared" si="47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O476" s="73" t="str">
        <f t="shared" si="44"/>
        <v/>
      </c>
      <c r="P476" s="73">
        <f t="shared" si="42"/>
        <v>0</v>
      </c>
      <c r="Q476" s="73" t="str">
        <f t="shared" si="45"/>
        <v/>
      </c>
      <c r="R476" s="73" t="str">
        <f t="shared" si="46"/>
        <v/>
      </c>
      <c r="S476" s="73" t="str">
        <f t="shared" si="47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O477" s="73" t="str">
        <f t="shared" si="44"/>
        <v/>
      </c>
      <c r="P477" s="73">
        <f t="shared" si="42"/>
        <v>0</v>
      </c>
      <c r="Q477" s="73" t="str">
        <f t="shared" si="45"/>
        <v/>
      </c>
      <c r="R477" s="73" t="str">
        <f t="shared" si="46"/>
        <v/>
      </c>
      <c r="S477" s="73" t="str">
        <f t="shared" si="47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O478" s="73" t="str">
        <f t="shared" si="44"/>
        <v/>
      </c>
      <c r="P478" s="73">
        <f t="shared" si="42"/>
        <v>0</v>
      </c>
      <c r="Q478" s="73" t="str">
        <f t="shared" si="45"/>
        <v/>
      </c>
      <c r="R478" s="73" t="str">
        <f t="shared" si="46"/>
        <v/>
      </c>
      <c r="S478" s="73" t="str">
        <f t="shared" si="47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O479" s="73" t="str">
        <f t="shared" si="44"/>
        <v/>
      </c>
      <c r="P479" s="73">
        <f t="shared" si="42"/>
        <v>0</v>
      </c>
      <c r="Q479" s="73" t="str">
        <f t="shared" si="45"/>
        <v/>
      </c>
      <c r="R479" s="73" t="str">
        <f t="shared" si="46"/>
        <v/>
      </c>
      <c r="S479" s="73" t="str">
        <f t="shared" si="47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O480" s="73" t="str">
        <f t="shared" si="44"/>
        <v/>
      </c>
      <c r="P480" s="73">
        <f t="shared" si="42"/>
        <v>0</v>
      </c>
      <c r="Q480" s="73" t="str">
        <f t="shared" si="45"/>
        <v/>
      </c>
      <c r="R480" s="73" t="str">
        <f t="shared" si="46"/>
        <v/>
      </c>
      <c r="S480" s="73" t="str">
        <f t="shared" si="47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O481" s="73" t="str">
        <f t="shared" si="44"/>
        <v/>
      </c>
      <c r="P481" s="73">
        <f t="shared" si="42"/>
        <v>0</v>
      </c>
      <c r="Q481" s="73" t="str">
        <f t="shared" si="45"/>
        <v/>
      </c>
      <c r="R481" s="73" t="str">
        <f t="shared" si="46"/>
        <v/>
      </c>
      <c r="S481" s="73" t="str">
        <f t="shared" si="47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O482" s="73" t="str">
        <f t="shared" si="44"/>
        <v/>
      </c>
      <c r="P482" s="73">
        <f t="shared" si="42"/>
        <v>0</v>
      </c>
      <c r="Q482" s="73" t="str">
        <f t="shared" si="45"/>
        <v/>
      </c>
      <c r="R482" s="73" t="str">
        <f t="shared" si="46"/>
        <v/>
      </c>
      <c r="S482" s="73" t="str">
        <f t="shared" si="47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O483" s="73" t="str">
        <f t="shared" si="44"/>
        <v/>
      </c>
      <c r="P483" s="73">
        <f t="shared" si="42"/>
        <v>0</v>
      </c>
      <c r="Q483" s="73" t="str">
        <f t="shared" si="45"/>
        <v/>
      </c>
      <c r="R483" s="73" t="str">
        <f t="shared" si="46"/>
        <v/>
      </c>
      <c r="S483" s="73" t="str">
        <f t="shared" si="47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O484" s="73" t="str">
        <f t="shared" si="44"/>
        <v/>
      </c>
      <c r="P484" s="73">
        <f t="shared" si="42"/>
        <v>0</v>
      </c>
      <c r="Q484" s="73" t="str">
        <f t="shared" si="45"/>
        <v/>
      </c>
      <c r="R484" s="73" t="str">
        <f t="shared" si="46"/>
        <v/>
      </c>
      <c r="S484" s="73" t="str">
        <f t="shared" si="47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O485" s="73" t="str">
        <f t="shared" si="44"/>
        <v/>
      </c>
      <c r="P485" s="73">
        <f t="shared" si="42"/>
        <v>0</v>
      </c>
      <c r="Q485" s="73" t="str">
        <f t="shared" si="45"/>
        <v/>
      </c>
      <c r="R485" s="73" t="str">
        <f t="shared" si="46"/>
        <v/>
      </c>
      <c r="S485" s="73" t="str">
        <f t="shared" si="47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O486" s="73" t="str">
        <f t="shared" si="44"/>
        <v/>
      </c>
      <c r="P486" s="73">
        <f t="shared" si="42"/>
        <v>0</v>
      </c>
      <c r="Q486" s="73" t="str">
        <f t="shared" si="45"/>
        <v/>
      </c>
      <c r="R486" s="73" t="str">
        <f t="shared" si="46"/>
        <v/>
      </c>
      <c r="S486" s="73" t="str">
        <f t="shared" si="47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O487" s="73" t="str">
        <f t="shared" si="44"/>
        <v/>
      </c>
      <c r="P487" s="73">
        <f t="shared" si="42"/>
        <v>0</v>
      </c>
      <c r="Q487" s="73" t="str">
        <f t="shared" si="45"/>
        <v/>
      </c>
      <c r="R487" s="73" t="str">
        <f t="shared" si="46"/>
        <v/>
      </c>
      <c r="S487" s="73" t="str">
        <f t="shared" si="47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O488" s="73" t="str">
        <f t="shared" si="44"/>
        <v/>
      </c>
      <c r="P488" s="73">
        <f t="shared" si="42"/>
        <v>0</v>
      </c>
      <c r="Q488" s="73" t="str">
        <f t="shared" si="45"/>
        <v/>
      </c>
      <c r="R488" s="73" t="str">
        <f t="shared" si="46"/>
        <v/>
      </c>
      <c r="S488" s="73" t="str">
        <f t="shared" si="47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O489" s="73" t="str">
        <f t="shared" si="44"/>
        <v/>
      </c>
      <c r="P489" s="73">
        <f t="shared" si="42"/>
        <v>0</v>
      </c>
      <c r="Q489" s="73" t="str">
        <f t="shared" si="45"/>
        <v/>
      </c>
      <c r="R489" s="73" t="str">
        <f t="shared" si="46"/>
        <v/>
      </c>
      <c r="S489" s="73" t="str">
        <f t="shared" si="47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O490" s="73" t="str">
        <f t="shared" si="44"/>
        <v/>
      </c>
      <c r="P490" s="73">
        <f t="shared" si="42"/>
        <v>0</v>
      </c>
      <c r="Q490" s="73" t="str">
        <f t="shared" si="45"/>
        <v/>
      </c>
      <c r="R490" s="73" t="str">
        <f t="shared" si="46"/>
        <v/>
      </c>
      <c r="S490" s="73" t="str">
        <f t="shared" si="47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O491" s="73" t="str">
        <f t="shared" si="44"/>
        <v/>
      </c>
      <c r="P491" s="73">
        <f t="shared" si="42"/>
        <v>0</v>
      </c>
      <c r="Q491" s="73" t="str">
        <f t="shared" si="45"/>
        <v/>
      </c>
      <c r="R491" s="73" t="str">
        <f t="shared" si="46"/>
        <v/>
      </c>
      <c r="S491" s="73" t="str">
        <f t="shared" si="47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O492" s="73" t="str">
        <f t="shared" si="44"/>
        <v/>
      </c>
      <c r="P492" s="73">
        <f t="shared" si="42"/>
        <v>0</v>
      </c>
      <c r="Q492" s="73" t="str">
        <f t="shared" si="45"/>
        <v/>
      </c>
      <c r="R492" s="73" t="str">
        <f t="shared" si="46"/>
        <v/>
      </c>
      <c r="S492" s="73" t="str">
        <f t="shared" si="47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O493" s="73" t="str">
        <f t="shared" si="44"/>
        <v/>
      </c>
      <c r="P493" s="73">
        <f t="shared" si="42"/>
        <v>0</v>
      </c>
      <c r="Q493" s="73" t="str">
        <f t="shared" si="45"/>
        <v/>
      </c>
      <c r="R493" s="73" t="str">
        <f t="shared" si="46"/>
        <v/>
      </c>
      <c r="S493" s="73" t="str">
        <f t="shared" si="47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O494" s="73" t="str">
        <f t="shared" si="44"/>
        <v/>
      </c>
      <c r="P494" s="73">
        <f t="shared" si="42"/>
        <v>0</v>
      </c>
      <c r="Q494" s="73" t="str">
        <f t="shared" si="45"/>
        <v/>
      </c>
      <c r="R494" s="73" t="str">
        <f t="shared" si="46"/>
        <v/>
      </c>
      <c r="S494" s="73" t="str">
        <f t="shared" si="47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O495" s="73" t="str">
        <f t="shared" si="44"/>
        <v/>
      </c>
      <c r="P495" s="73">
        <f t="shared" si="42"/>
        <v>0</v>
      </c>
      <c r="Q495" s="73" t="str">
        <f t="shared" si="45"/>
        <v/>
      </c>
      <c r="R495" s="73" t="str">
        <f t="shared" si="46"/>
        <v/>
      </c>
      <c r="S495" s="73" t="str">
        <f t="shared" si="47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O496" s="73" t="str">
        <f t="shared" si="44"/>
        <v/>
      </c>
      <c r="P496" s="73">
        <f t="shared" si="42"/>
        <v>0</v>
      </c>
      <c r="Q496" s="73" t="str">
        <f t="shared" si="45"/>
        <v/>
      </c>
      <c r="R496" s="73" t="str">
        <f t="shared" si="46"/>
        <v/>
      </c>
      <c r="S496" s="73" t="str">
        <f t="shared" si="47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O497" s="73" t="str">
        <f t="shared" si="44"/>
        <v/>
      </c>
      <c r="P497" s="73">
        <f t="shared" si="42"/>
        <v>0</v>
      </c>
      <c r="Q497" s="73" t="str">
        <f t="shared" si="45"/>
        <v/>
      </c>
      <c r="R497" s="73" t="str">
        <f t="shared" si="46"/>
        <v/>
      </c>
      <c r="S497" s="73" t="str">
        <f t="shared" si="47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O498" s="73" t="str">
        <f t="shared" si="44"/>
        <v/>
      </c>
      <c r="P498" s="73">
        <f t="shared" si="42"/>
        <v>0</v>
      </c>
      <c r="Q498" s="73" t="str">
        <f t="shared" si="45"/>
        <v/>
      </c>
      <c r="R498" s="73" t="str">
        <f t="shared" si="46"/>
        <v/>
      </c>
      <c r="S498" s="73" t="str">
        <f t="shared" si="47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O499" s="73" t="str">
        <f t="shared" si="44"/>
        <v/>
      </c>
      <c r="P499" s="73">
        <f t="shared" si="42"/>
        <v>0</v>
      </c>
      <c r="Q499" s="73" t="str">
        <f t="shared" si="45"/>
        <v/>
      </c>
      <c r="R499" s="73" t="str">
        <f t="shared" si="46"/>
        <v/>
      </c>
      <c r="S499" s="73" t="str">
        <f t="shared" si="47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O500" s="73" t="str">
        <f t="shared" si="44"/>
        <v/>
      </c>
      <c r="P500" s="73">
        <f t="shared" si="42"/>
        <v>0</v>
      </c>
      <c r="Q500" s="73" t="str">
        <f t="shared" si="45"/>
        <v/>
      </c>
      <c r="R500" s="73" t="str">
        <f t="shared" si="46"/>
        <v/>
      </c>
      <c r="S500" s="73" t="str">
        <f t="shared" si="47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O501" s="73" t="str">
        <f t="shared" si="44"/>
        <v/>
      </c>
      <c r="P501" s="73">
        <f t="shared" si="42"/>
        <v>0</v>
      </c>
      <c r="Q501" s="73" t="str">
        <f t="shared" si="45"/>
        <v/>
      </c>
      <c r="R501" s="73" t="str">
        <f t="shared" si="46"/>
        <v/>
      </c>
      <c r="S501" s="73" t="str">
        <f t="shared" si="47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O502" s="73" t="str">
        <f t="shared" si="44"/>
        <v/>
      </c>
      <c r="P502" s="73">
        <f t="shared" si="42"/>
        <v>0</v>
      </c>
      <c r="Q502" s="73" t="str">
        <f t="shared" si="45"/>
        <v/>
      </c>
      <c r="R502" s="73" t="str">
        <f t="shared" si="46"/>
        <v/>
      </c>
      <c r="S502" s="73" t="str">
        <f t="shared" si="47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O503" s="73" t="str">
        <f t="shared" si="44"/>
        <v/>
      </c>
      <c r="P503" s="73">
        <f t="shared" si="42"/>
        <v>0</v>
      </c>
      <c r="Q503" s="73" t="str">
        <f t="shared" si="45"/>
        <v/>
      </c>
      <c r="R503" s="73" t="str">
        <f t="shared" si="46"/>
        <v/>
      </c>
      <c r="S503" s="73" t="str">
        <f t="shared" si="47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O504" s="73" t="str">
        <f t="shared" si="44"/>
        <v/>
      </c>
      <c r="P504" s="73">
        <f t="shared" si="42"/>
        <v>0</v>
      </c>
      <c r="Q504" s="73" t="str">
        <f t="shared" si="45"/>
        <v/>
      </c>
      <c r="R504" s="73" t="str">
        <f t="shared" si="46"/>
        <v/>
      </c>
      <c r="S504" s="73" t="str">
        <f t="shared" si="47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O505" s="73" t="str">
        <f t="shared" si="44"/>
        <v/>
      </c>
      <c r="P505" s="73">
        <f t="shared" si="42"/>
        <v>0</v>
      </c>
      <c r="Q505" s="73" t="str">
        <f t="shared" si="45"/>
        <v/>
      </c>
      <c r="R505" s="73" t="str">
        <f t="shared" si="46"/>
        <v/>
      </c>
      <c r="S505" s="73" t="str">
        <f t="shared" si="47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O506" s="73" t="str">
        <f t="shared" si="44"/>
        <v/>
      </c>
      <c r="P506" s="73">
        <f t="shared" si="42"/>
        <v>0</v>
      </c>
      <c r="Q506" s="73" t="str">
        <f t="shared" si="45"/>
        <v/>
      </c>
      <c r="R506" s="73" t="str">
        <f t="shared" si="46"/>
        <v/>
      </c>
      <c r="S506" s="73" t="str">
        <f t="shared" si="47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O507" s="73" t="str">
        <f t="shared" si="44"/>
        <v/>
      </c>
      <c r="P507" s="73">
        <f t="shared" si="42"/>
        <v>0</v>
      </c>
      <c r="Q507" s="73" t="str">
        <f t="shared" si="45"/>
        <v/>
      </c>
      <c r="R507" s="73" t="str">
        <f t="shared" si="46"/>
        <v/>
      </c>
      <c r="S507" s="73" t="str">
        <f t="shared" si="47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O508" s="73" t="str">
        <f t="shared" si="44"/>
        <v/>
      </c>
      <c r="P508" s="73">
        <f t="shared" si="42"/>
        <v>0</v>
      </c>
      <c r="Q508" s="73" t="str">
        <f t="shared" si="45"/>
        <v/>
      </c>
      <c r="R508" s="73" t="str">
        <f t="shared" si="46"/>
        <v/>
      </c>
      <c r="S508" s="73" t="str">
        <f t="shared" si="47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O509" s="73" t="str">
        <f t="shared" si="44"/>
        <v/>
      </c>
      <c r="P509" s="73">
        <f t="shared" si="42"/>
        <v>0</v>
      </c>
      <c r="Q509" s="73" t="str">
        <f t="shared" si="45"/>
        <v/>
      </c>
      <c r="R509" s="73" t="str">
        <f t="shared" si="46"/>
        <v/>
      </c>
      <c r="S509" s="73" t="str">
        <f t="shared" si="47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O510" s="73" t="str">
        <f t="shared" si="44"/>
        <v/>
      </c>
      <c r="P510" s="73">
        <f t="shared" si="42"/>
        <v>0</v>
      </c>
      <c r="Q510" s="73" t="str">
        <f t="shared" si="45"/>
        <v/>
      </c>
      <c r="R510" s="73" t="str">
        <f t="shared" si="46"/>
        <v/>
      </c>
      <c r="S510" s="73" t="str">
        <f t="shared" si="47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O511" s="73" t="str">
        <f t="shared" si="44"/>
        <v/>
      </c>
      <c r="P511" s="73">
        <f t="shared" si="42"/>
        <v>0</v>
      </c>
      <c r="Q511" s="73" t="str">
        <f t="shared" si="45"/>
        <v/>
      </c>
      <c r="R511" s="73" t="str">
        <f t="shared" si="46"/>
        <v/>
      </c>
      <c r="S511" s="73" t="str">
        <f t="shared" si="47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O512" s="73" t="str">
        <f t="shared" si="44"/>
        <v/>
      </c>
      <c r="P512" s="73">
        <f t="shared" si="42"/>
        <v>0</v>
      </c>
      <c r="Q512" s="73" t="str">
        <f t="shared" si="45"/>
        <v/>
      </c>
      <c r="R512" s="73" t="str">
        <f t="shared" si="46"/>
        <v/>
      </c>
      <c r="S512" s="73" t="str">
        <f t="shared" si="47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O513" s="73" t="str">
        <f t="shared" si="44"/>
        <v/>
      </c>
      <c r="P513" s="73">
        <f t="shared" si="42"/>
        <v>0</v>
      </c>
      <c r="Q513" s="73" t="str">
        <f t="shared" si="45"/>
        <v/>
      </c>
      <c r="R513" s="73" t="str">
        <f t="shared" si="46"/>
        <v/>
      </c>
      <c r="S513" s="73" t="str">
        <f t="shared" si="47"/>
        <v/>
      </c>
    </row>
  </sheetData>
  <sheetProtection algorithmName="SHA-512" hashValue="w/UMA0r+x9BbWusPVgeMZRWjnvxIB1hrcrHN3bif2M34P3QncnblXESV6XIOK/njlUbEYrIfAAA0N7JOP2lKMg==" saltValue="cKBopuM8YPljhur/+oUtJQ==" spinCount="100000" sheet="1" objects="1" scenarios="1" formatColumns="0" formatRows="0" autoFilter="0"/>
  <autoFilter ref="L14:M14" xr:uid="{00000000-0009-0000-0000-00000D000000}"/>
  <mergeCells count="21">
    <mergeCell ref="S6:S7"/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D00-000000000000}"/>
    <hyperlink ref="A8" location="'INGRESOS Y EGRESOS'!A1" display="Ingresos y Egresos" xr:uid="{00000000-0004-0000-0D00-000001000000}"/>
    <hyperlink ref="A9" location="IMPUESTOS!A1" display="Impuestos" xr:uid="{00000000-0004-0000-0D00-000002000000}"/>
    <hyperlink ref="A10" location="TARIFAS!A1" display="Tablas y Tarifas de ISR" xr:uid="{00000000-0004-0000-0D00-000003000000}"/>
    <hyperlink ref="A5:A6" location="MENU!A1" display="M e n ú" xr:uid="{00000000-0004-0000-0D00-000004000000}"/>
    <hyperlink ref="A11" location="COEFICIENTE!A1" display="Coeficiente de Utilidad" xr:uid="{00000000-0004-0000-0D00-000005000000}"/>
    <hyperlink ref="A12:A13" location="CONTACTO!A1" display="CONTACTO" xr:uid="{00000000-0004-0000-0D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4" yWindow="501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D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40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"JULIO - AGOSTO "&amp;DATOS!$E$10</f>
        <v>JULIO - AGOSTO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N10" s="15"/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'EG-MAY JUN'!G11+'EG-JUL AGO'!G9</f>
        <v>0</v>
      </c>
      <c r="H11" s="81"/>
      <c r="I11" s="81">
        <f>'EG-MAY JUN'!I11+'EG-JUL AGO'!I9</f>
        <v>0</v>
      </c>
      <c r="J11" s="81">
        <f>'EG-MAY JUN'!J11+'EG-JUL AGO'!J9</f>
        <v>0</v>
      </c>
      <c r="K11" s="81">
        <f>'EG-MAY JUN'!K11+'EG-JUL AGO'!K9</f>
        <v>0</v>
      </c>
      <c r="L11" s="81">
        <f>'EG-MAY JUN'!L11+'EG-JUL AGO'!L9</f>
        <v>0</v>
      </c>
      <c r="M11" s="81">
        <f>G11+I11+J11-K11-L11</f>
        <v>0</v>
      </c>
      <c r="N11" s="15"/>
      <c r="O11" s="81">
        <f>'EG-MAY JUN'!O11+'EG-JUL AGO'!O9</f>
        <v>0</v>
      </c>
      <c r="P11" s="81">
        <f>'EG-MAY JUN'!P11+'EG-JUL AGO'!P9</f>
        <v>0</v>
      </c>
      <c r="Q11" s="81">
        <f>'EG-MAY JUN'!Q11+'EG-JUL AGO'!Q9</f>
        <v>0</v>
      </c>
      <c r="R11" s="81">
        <f>'EG-MAY JUN'!R11+'EG-JUL AGO'!R9</f>
        <v>0</v>
      </c>
      <c r="S11" s="81">
        <f>'EG-MAY JUN'!S11+'EG-JUL AGO'!S9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5"/>
      <c r="O15" s="73" t="str">
        <f t="shared" ref="O15:O78" si="0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" si="1">IF(G16&amp;I16&amp;J16&amp;K16&amp;L16="","",G16+I16+J16-K16-L16)</f>
        <v/>
      </c>
      <c r="N16" s="15"/>
      <c r="O16" s="73" t="str">
        <f t="shared" si="0"/>
        <v/>
      </c>
      <c r="P16" s="73">
        <f t="shared" ref="P16:P79" si="2">IF($H16=0%,G16,"")</f>
        <v>0</v>
      </c>
      <c r="Q16" s="73" t="str">
        <f t="shared" ref="Q16:Q79" si="3">IF(OR($H16=2%,$H16=6%,$H16=8%),$I16/$H16,"")</f>
        <v/>
      </c>
      <c r="R16" s="73" t="str">
        <f t="shared" ref="R16:R79" si="4">IF(OR($H16=15%,$H16=16%),$I16/$H16,"")</f>
        <v/>
      </c>
      <c r="S16" s="73" t="str">
        <f t="shared" ref="S16:S79" si="5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ref="M17:M78" si="6">IF(G17&amp;I17&amp;J17&amp;K17&amp;L17="","",G17+I17+J17-K17-L17)</f>
        <v/>
      </c>
      <c r="N17" s="15"/>
      <c r="O17" s="73" t="str">
        <f t="shared" si="0"/>
        <v/>
      </c>
      <c r="P17" s="73">
        <f t="shared" si="2"/>
        <v>0</v>
      </c>
      <c r="Q17" s="73" t="str">
        <f t="shared" si="3"/>
        <v/>
      </c>
      <c r="R17" s="73" t="str">
        <f t="shared" si="4"/>
        <v/>
      </c>
      <c r="S17" s="73" t="str">
        <f t="shared" si="5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6"/>
        <v/>
      </c>
      <c r="N18" s="15"/>
      <c r="O18" s="73" t="str">
        <f t="shared" si="0"/>
        <v/>
      </c>
      <c r="P18" s="73">
        <f t="shared" si="2"/>
        <v>0</v>
      </c>
      <c r="Q18" s="73" t="str">
        <f t="shared" si="3"/>
        <v/>
      </c>
      <c r="R18" s="73" t="str">
        <f t="shared" si="4"/>
        <v/>
      </c>
      <c r="S18" s="73" t="str">
        <f t="shared" si="5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6"/>
        <v/>
      </c>
      <c r="N19" s="15"/>
      <c r="O19" s="73" t="str">
        <f t="shared" si="0"/>
        <v/>
      </c>
      <c r="P19" s="73">
        <f t="shared" si="2"/>
        <v>0</v>
      </c>
      <c r="Q19" s="73" t="str">
        <f t="shared" si="3"/>
        <v/>
      </c>
      <c r="R19" s="73" t="str">
        <f t="shared" si="4"/>
        <v/>
      </c>
      <c r="S19" s="73" t="str">
        <f t="shared" si="5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6"/>
        <v/>
      </c>
      <c r="N20" s="15"/>
      <c r="O20" s="73" t="str">
        <f t="shared" si="0"/>
        <v/>
      </c>
      <c r="P20" s="73">
        <f t="shared" si="2"/>
        <v>0</v>
      </c>
      <c r="Q20" s="73" t="str">
        <f t="shared" si="3"/>
        <v/>
      </c>
      <c r="R20" s="73" t="str">
        <f t="shared" si="4"/>
        <v/>
      </c>
      <c r="S20" s="73" t="str">
        <f t="shared" si="5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6"/>
        <v/>
      </c>
      <c r="N21" s="15"/>
      <c r="O21" s="73" t="str">
        <f t="shared" si="0"/>
        <v/>
      </c>
      <c r="P21" s="73">
        <f t="shared" si="2"/>
        <v>0</v>
      </c>
      <c r="Q21" s="73" t="str">
        <f t="shared" si="3"/>
        <v/>
      </c>
      <c r="R21" s="73" t="str">
        <f t="shared" si="4"/>
        <v/>
      </c>
      <c r="S21" s="73" t="str">
        <f t="shared" si="5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6"/>
        <v/>
      </c>
      <c r="N22" s="15"/>
      <c r="O22" s="73" t="str">
        <f t="shared" si="0"/>
        <v/>
      </c>
      <c r="P22" s="73">
        <f t="shared" si="2"/>
        <v>0</v>
      </c>
      <c r="Q22" s="73" t="str">
        <f t="shared" si="3"/>
        <v/>
      </c>
      <c r="R22" s="73" t="str">
        <f t="shared" si="4"/>
        <v/>
      </c>
      <c r="S22" s="73" t="str">
        <f t="shared" si="5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6"/>
        <v/>
      </c>
      <c r="N23" s="15"/>
      <c r="O23" s="73" t="str">
        <f t="shared" si="0"/>
        <v/>
      </c>
      <c r="P23" s="73">
        <f t="shared" si="2"/>
        <v>0</v>
      </c>
      <c r="Q23" s="73" t="str">
        <f t="shared" si="3"/>
        <v/>
      </c>
      <c r="R23" s="73" t="str">
        <f t="shared" si="4"/>
        <v/>
      </c>
      <c r="S23" s="73" t="str">
        <f t="shared" si="5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6"/>
        <v/>
      </c>
      <c r="N24" s="15"/>
      <c r="O24" s="73" t="str">
        <f t="shared" si="0"/>
        <v/>
      </c>
      <c r="P24" s="73">
        <f t="shared" si="2"/>
        <v>0</v>
      </c>
      <c r="Q24" s="73" t="str">
        <f t="shared" si="3"/>
        <v/>
      </c>
      <c r="R24" s="73" t="str">
        <f t="shared" si="4"/>
        <v/>
      </c>
      <c r="S24" s="73" t="str">
        <f t="shared" si="5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6"/>
        <v/>
      </c>
      <c r="N25" s="15"/>
      <c r="O25" s="73" t="str">
        <f t="shared" si="0"/>
        <v/>
      </c>
      <c r="P25" s="73">
        <f t="shared" si="2"/>
        <v>0</v>
      </c>
      <c r="Q25" s="73" t="str">
        <f t="shared" si="3"/>
        <v/>
      </c>
      <c r="R25" s="73" t="str">
        <f t="shared" si="4"/>
        <v/>
      </c>
      <c r="S25" s="73" t="str">
        <f t="shared" si="5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6"/>
        <v/>
      </c>
      <c r="N26" s="15"/>
      <c r="O26" s="73" t="str">
        <f t="shared" si="0"/>
        <v/>
      </c>
      <c r="P26" s="73">
        <f t="shared" si="2"/>
        <v>0</v>
      </c>
      <c r="Q26" s="73" t="str">
        <f t="shared" si="3"/>
        <v/>
      </c>
      <c r="R26" s="73" t="str">
        <f t="shared" si="4"/>
        <v/>
      </c>
      <c r="S26" s="73" t="str">
        <f t="shared" si="5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6"/>
        <v/>
      </c>
      <c r="N27" s="15"/>
      <c r="O27" s="73" t="str">
        <f t="shared" si="0"/>
        <v/>
      </c>
      <c r="P27" s="73">
        <f t="shared" si="2"/>
        <v>0</v>
      </c>
      <c r="Q27" s="73" t="str">
        <f t="shared" si="3"/>
        <v/>
      </c>
      <c r="R27" s="73" t="str">
        <f t="shared" si="4"/>
        <v/>
      </c>
      <c r="S27" s="73" t="str">
        <f t="shared" si="5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6"/>
        <v/>
      </c>
      <c r="N28" s="15"/>
      <c r="O28" s="73" t="str">
        <f t="shared" si="0"/>
        <v/>
      </c>
      <c r="P28" s="73">
        <f t="shared" si="2"/>
        <v>0</v>
      </c>
      <c r="Q28" s="73" t="str">
        <f t="shared" si="3"/>
        <v/>
      </c>
      <c r="R28" s="73" t="str">
        <f t="shared" si="4"/>
        <v/>
      </c>
      <c r="S28" s="73" t="str">
        <f t="shared" si="5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6"/>
        <v/>
      </c>
      <c r="N29" s="15"/>
      <c r="O29" s="73" t="str">
        <f t="shared" si="0"/>
        <v/>
      </c>
      <c r="P29" s="73">
        <f t="shared" si="2"/>
        <v>0</v>
      </c>
      <c r="Q29" s="73" t="str">
        <f t="shared" si="3"/>
        <v/>
      </c>
      <c r="R29" s="73" t="str">
        <f t="shared" si="4"/>
        <v/>
      </c>
      <c r="S29" s="73" t="str">
        <f t="shared" si="5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6"/>
        <v/>
      </c>
      <c r="N30" s="15"/>
      <c r="O30" s="73" t="str">
        <f t="shared" si="0"/>
        <v/>
      </c>
      <c r="P30" s="73">
        <f t="shared" si="2"/>
        <v>0</v>
      </c>
      <c r="Q30" s="73" t="str">
        <f t="shared" si="3"/>
        <v/>
      </c>
      <c r="R30" s="73" t="str">
        <f t="shared" si="4"/>
        <v/>
      </c>
      <c r="S30" s="73" t="str">
        <f t="shared" si="5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6"/>
        <v/>
      </c>
      <c r="N31" s="15"/>
      <c r="O31" s="73" t="str">
        <f t="shared" si="0"/>
        <v/>
      </c>
      <c r="P31" s="73">
        <f t="shared" si="2"/>
        <v>0</v>
      </c>
      <c r="Q31" s="73" t="str">
        <f t="shared" si="3"/>
        <v/>
      </c>
      <c r="R31" s="73" t="str">
        <f t="shared" si="4"/>
        <v/>
      </c>
      <c r="S31" s="73" t="str">
        <f t="shared" si="5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6"/>
        <v/>
      </c>
      <c r="N32" s="15"/>
      <c r="O32" s="73" t="str">
        <f t="shared" si="0"/>
        <v/>
      </c>
      <c r="P32" s="73">
        <f t="shared" si="2"/>
        <v>0</v>
      </c>
      <c r="Q32" s="73" t="str">
        <f t="shared" si="3"/>
        <v/>
      </c>
      <c r="R32" s="73" t="str">
        <f t="shared" si="4"/>
        <v/>
      </c>
      <c r="S32" s="73" t="str">
        <f t="shared" si="5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6"/>
        <v/>
      </c>
      <c r="N33" s="15"/>
      <c r="O33" s="73" t="str">
        <f t="shared" si="0"/>
        <v/>
      </c>
      <c r="P33" s="73">
        <f t="shared" si="2"/>
        <v>0</v>
      </c>
      <c r="Q33" s="73" t="str">
        <f t="shared" si="3"/>
        <v/>
      </c>
      <c r="R33" s="73" t="str">
        <f t="shared" si="4"/>
        <v/>
      </c>
      <c r="S33" s="73" t="str">
        <f t="shared" si="5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6"/>
        <v/>
      </c>
      <c r="N34" s="15"/>
      <c r="O34" s="73" t="str">
        <f t="shared" si="0"/>
        <v/>
      </c>
      <c r="P34" s="73">
        <f t="shared" si="2"/>
        <v>0</v>
      </c>
      <c r="Q34" s="73" t="str">
        <f t="shared" si="3"/>
        <v/>
      </c>
      <c r="R34" s="73" t="str">
        <f t="shared" si="4"/>
        <v/>
      </c>
      <c r="S34" s="73" t="str">
        <f t="shared" si="5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6"/>
        <v/>
      </c>
      <c r="N35" s="15"/>
      <c r="O35" s="73" t="str">
        <f t="shared" si="0"/>
        <v/>
      </c>
      <c r="P35" s="73">
        <f t="shared" si="2"/>
        <v>0</v>
      </c>
      <c r="Q35" s="73" t="str">
        <f t="shared" si="3"/>
        <v/>
      </c>
      <c r="R35" s="73" t="str">
        <f t="shared" si="4"/>
        <v/>
      </c>
      <c r="S35" s="73" t="str">
        <f t="shared" si="5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6"/>
        <v/>
      </c>
      <c r="N36" s="15"/>
      <c r="O36" s="73" t="str">
        <f t="shared" si="0"/>
        <v/>
      </c>
      <c r="P36" s="73">
        <f t="shared" si="2"/>
        <v>0</v>
      </c>
      <c r="Q36" s="73" t="str">
        <f t="shared" si="3"/>
        <v/>
      </c>
      <c r="R36" s="73" t="str">
        <f t="shared" si="4"/>
        <v/>
      </c>
      <c r="S36" s="73" t="str">
        <f t="shared" si="5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6"/>
        <v/>
      </c>
      <c r="N37" s="15"/>
      <c r="O37" s="73" t="str">
        <f t="shared" si="0"/>
        <v/>
      </c>
      <c r="P37" s="73">
        <f t="shared" si="2"/>
        <v>0</v>
      </c>
      <c r="Q37" s="73" t="str">
        <f t="shared" si="3"/>
        <v/>
      </c>
      <c r="R37" s="73" t="str">
        <f t="shared" si="4"/>
        <v/>
      </c>
      <c r="S37" s="73" t="str">
        <f t="shared" si="5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6"/>
        <v/>
      </c>
      <c r="N38" s="15"/>
      <c r="O38" s="73" t="str">
        <f t="shared" si="0"/>
        <v/>
      </c>
      <c r="P38" s="73">
        <f t="shared" si="2"/>
        <v>0</v>
      </c>
      <c r="Q38" s="73" t="str">
        <f t="shared" si="3"/>
        <v/>
      </c>
      <c r="R38" s="73" t="str">
        <f t="shared" si="4"/>
        <v/>
      </c>
      <c r="S38" s="73" t="str">
        <f t="shared" si="5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6"/>
        <v/>
      </c>
      <c r="N39" s="15"/>
      <c r="O39" s="73" t="str">
        <f t="shared" si="0"/>
        <v/>
      </c>
      <c r="P39" s="73">
        <f t="shared" si="2"/>
        <v>0</v>
      </c>
      <c r="Q39" s="73" t="str">
        <f t="shared" si="3"/>
        <v/>
      </c>
      <c r="R39" s="73" t="str">
        <f t="shared" si="4"/>
        <v/>
      </c>
      <c r="S39" s="73" t="str">
        <f t="shared" si="5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6"/>
        <v/>
      </c>
      <c r="N40" s="15"/>
      <c r="O40" s="73" t="str">
        <f t="shared" si="0"/>
        <v/>
      </c>
      <c r="P40" s="73">
        <f t="shared" si="2"/>
        <v>0</v>
      </c>
      <c r="Q40" s="73" t="str">
        <f t="shared" si="3"/>
        <v/>
      </c>
      <c r="R40" s="73" t="str">
        <f t="shared" si="4"/>
        <v/>
      </c>
      <c r="S40" s="73" t="str">
        <f t="shared" si="5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6"/>
        <v/>
      </c>
      <c r="N41" s="15"/>
      <c r="O41" s="73" t="str">
        <f t="shared" si="0"/>
        <v/>
      </c>
      <c r="P41" s="73">
        <f t="shared" si="2"/>
        <v>0</v>
      </c>
      <c r="Q41" s="73" t="str">
        <f t="shared" si="3"/>
        <v/>
      </c>
      <c r="R41" s="73" t="str">
        <f t="shared" si="4"/>
        <v/>
      </c>
      <c r="S41" s="73" t="str">
        <f t="shared" si="5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6"/>
        <v/>
      </c>
      <c r="N42" s="15"/>
      <c r="O42" s="73" t="str">
        <f t="shared" si="0"/>
        <v/>
      </c>
      <c r="P42" s="73">
        <f t="shared" si="2"/>
        <v>0</v>
      </c>
      <c r="Q42" s="73" t="str">
        <f t="shared" si="3"/>
        <v/>
      </c>
      <c r="R42" s="73" t="str">
        <f t="shared" si="4"/>
        <v/>
      </c>
      <c r="S42" s="73" t="str">
        <f t="shared" si="5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6"/>
        <v/>
      </c>
      <c r="N43" s="15"/>
      <c r="O43" s="73" t="str">
        <f t="shared" si="0"/>
        <v/>
      </c>
      <c r="P43" s="73">
        <f t="shared" si="2"/>
        <v>0</v>
      </c>
      <c r="Q43" s="73" t="str">
        <f t="shared" si="3"/>
        <v/>
      </c>
      <c r="R43" s="73" t="str">
        <f t="shared" si="4"/>
        <v/>
      </c>
      <c r="S43" s="73" t="str">
        <f t="shared" si="5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6"/>
        <v/>
      </c>
      <c r="N44" s="15"/>
      <c r="O44" s="73" t="str">
        <f t="shared" si="0"/>
        <v/>
      </c>
      <c r="P44" s="73">
        <f t="shared" si="2"/>
        <v>0</v>
      </c>
      <c r="Q44" s="73" t="str">
        <f t="shared" si="3"/>
        <v/>
      </c>
      <c r="R44" s="73" t="str">
        <f t="shared" si="4"/>
        <v/>
      </c>
      <c r="S44" s="73" t="str">
        <f t="shared" si="5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6"/>
        <v/>
      </c>
      <c r="N45" s="15"/>
      <c r="O45" s="73" t="str">
        <f t="shared" si="0"/>
        <v/>
      </c>
      <c r="P45" s="73">
        <f t="shared" si="2"/>
        <v>0</v>
      </c>
      <c r="Q45" s="73" t="str">
        <f t="shared" si="3"/>
        <v/>
      </c>
      <c r="R45" s="73" t="str">
        <f t="shared" si="4"/>
        <v/>
      </c>
      <c r="S45" s="73" t="str">
        <f t="shared" si="5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6"/>
        <v/>
      </c>
      <c r="N46" s="15"/>
      <c r="O46" s="73" t="str">
        <f t="shared" si="0"/>
        <v/>
      </c>
      <c r="P46" s="73">
        <f t="shared" si="2"/>
        <v>0</v>
      </c>
      <c r="Q46" s="73" t="str">
        <f t="shared" si="3"/>
        <v/>
      </c>
      <c r="R46" s="73" t="str">
        <f t="shared" si="4"/>
        <v/>
      </c>
      <c r="S46" s="73" t="str">
        <f t="shared" si="5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6"/>
        <v/>
      </c>
      <c r="N47" s="15"/>
      <c r="O47" s="73" t="str">
        <f t="shared" si="0"/>
        <v/>
      </c>
      <c r="P47" s="73">
        <f t="shared" si="2"/>
        <v>0</v>
      </c>
      <c r="Q47" s="73" t="str">
        <f t="shared" si="3"/>
        <v/>
      </c>
      <c r="R47" s="73" t="str">
        <f t="shared" si="4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6"/>
        <v/>
      </c>
      <c r="N48" s="15"/>
      <c r="O48" s="73" t="str">
        <f t="shared" si="0"/>
        <v/>
      </c>
      <c r="P48" s="73">
        <f t="shared" si="2"/>
        <v>0</v>
      </c>
      <c r="Q48" s="73" t="str">
        <f t="shared" si="3"/>
        <v/>
      </c>
      <c r="R48" s="73" t="str">
        <f t="shared" si="4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6"/>
        <v/>
      </c>
      <c r="N49" s="15"/>
      <c r="O49" s="73" t="str">
        <f t="shared" si="0"/>
        <v/>
      </c>
      <c r="P49" s="73">
        <f t="shared" si="2"/>
        <v>0</v>
      </c>
      <c r="Q49" s="73" t="str">
        <f t="shared" si="3"/>
        <v/>
      </c>
      <c r="R49" s="73" t="str">
        <f t="shared" si="4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6"/>
        <v/>
      </c>
      <c r="N50" s="15"/>
      <c r="O50" s="73" t="str">
        <f t="shared" si="0"/>
        <v/>
      </c>
      <c r="P50" s="73">
        <f t="shared" si="2"/>
        <v>0</v>
      </c>
      <c r="Q50" s="73" t="str">
        <f t="shared" si="3"/>
        <v/>
      </c>
      <c r="R50" s="73" t="str">
        <f t="shared" si="4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6"/>
        <v/>
      </c>
      <c r="N51" s="15"/>
      <c r="O51" s="73" t="str">
        <f t="shared" si="0"/>
        <v/>
      </c>
      <c r="P51" s="73">
        <f t="shared" si="2"/>
        <v>0</v>
      </c>
      <c r="Q51" s="73" t="str">
        <f t="shared" si="3"/>
        <v/>
      </c>
      <c r="R51" s="73" t="str">
        <f t="shared" si="4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6"/>
        <v/>
      </c>
      <c r="N52" s="15"/>
      <c r="O52" s="73" t="str">
        <f t="shared" si="0"/>
        <v/>
      </c>
      <c r="P52" s="73">
        <f t="shared" si="2"/>
        <v>0</v>
      </c>
      <c r="Q52" s="73" t="str">
        <f t="shared" si="3"/>
        <v/>
      </c>
      <c r="R52" s="73" t="str">
        <f t="shared" si="4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6"/>
        <v/>
      </c>
      <c r="N53" s="15"/>
      <c r="O53" s="73" t="str">
        <f t="shared" si="0"/>
        <v/>
      </c>
      <c r="P53" s="73">
        <f t="shared" si="2"/>
        <v>0</v>
      </c>
      <c r="Q53" s="73" t="str">
        <f t="shared" si="3"/>
        <v/>
      </c>
      <c r="R53" s="73" t="str">
        <f t="shared" si="4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6"/>
        <v/>
      </c>
      <c r="N54" s="15"/>
      <c r="O54" s="73" t="str">
        <f t="shared" si="0"/>
        <v/>
      </c>
      <c r="P54" s="73">
        <f t="shared" si="2"/>
        <v>0</v>
      </c>
      <c r="Q54" s="73" t="str">
        <f t="shared" si="3"/>
        <v/>
      </c>
      <c r="R54" s="73" t="str">
        <f t="shared" si="4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6"/>
        <v/>
      </c>
      <c r="N55" s="15"/>
      <c r="O55" s="73" t="str">
        <f t="shared" si="0"/>
        <v/>
      </c>
      <c r="P55" s="73">
        <f t="shared" si="2"/>
        <v>0</v>
      </c>
      <c r="Q55" s="73" t="str">
        <f t="shared" si="3"/>
        <v/>
      </c>
      <c r="R55" s="73" t="str">
        <f t="shared" si="4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6"/>
        <v/>
      </c>
      <c r="N56" s="15"/>
      <c r="O56" s="73" t="str">
        <f t="shared" si="0"/>
        <v/>
      </c>
      <c r="P56" s="73">
        <f t="shared" si="2"/>
        <v>0</v>
      </c>
      <c r="Q56" s="73" t="str">
        <f t="shared" si="3"/>
        <v/>
      </c>
      <c r="R56" s="73" t="str">
        <f t="shared" si="4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6"/>
        <v/>
      </c>
      <c r="N57" s="15"/>
      <c r="O57" s="73" t="str">
        <f t="shared" si="0"/>
        <v/>
      </c>
      <c r="P57" s="73">
        <f t="shared" si="2"/>
        <v>0</v>
      </c>
      <c r="Q57" s="73" t="str">
        <f t="shared" si="3"/>
        <v/>
      </c>
      <c r="R57" s="73" t="str">
        <f t="shared" si="4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6"/>
        <v/>
      </c>
      <c r="N58" s="15"/>
      <c r="O58" s="73" t="str">
        <f t="shared" si="0"/>
        <v/>
      </c>
      <c r="P58" s="73">
        <f t="shared" si="2"/>
        <v>0</v>
      </c>
      <c r="Q58" s="73" t="str">
        <f t="shared" si="3"/>
        <v/>
      </c>
      <c r="R58" s="73" t="str">
        <f t="shared" si="4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6"/>
        <v/>
      </c>
      <c r="N59" s="15"/>
      <c r="O59" s="73" t="str">
        <f t="shared" si="0"/>
        <v/>
      </c>
      <c r="P59" s="73">
        <f t="shared" si="2"/>
        <v>0</v>
      </c>
      <c r="Q59" s="73" t="str">
        <f t="shared" si="3"/>
        <v/>
      </c>
      <c r="R59" s="73" t="str">
        <f t="shared" si="4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6"/>
        <v/>
      </c>
      <c r="N60" s="15"/>
      <c r="O60" s="73" t="str">
        <f t="shared" si="0"/>
        <v/>
      </c>
      <c r="P60" s="73">
        <f t="shared" si="2"/>
        <v>0</v>
      </c>
      <c r="Q60" s="73" t="str">
        <f t="shared" si="3"/>
        <v/>
      </c>
      <c r="R60" s="73" t="str">
        <f t="shared" si="4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6"/>
        <v/>
      </c>
      <c r="N61" s="15"/>
      <c r="O61" s="73" t="str">
        <f t="shared" si="0"/>
        <v/>
      </c>
      <c r="P61" s="73">
        <f t="shared" si="2"/>
        <v>0</v>
      </c>
      <c r="Q61" s="73" t="str">
        <f t="shared" si="3"/>
        <v/>
      </c>
      <c r="R61" s="73" t="str">
        <f t="shared" si="4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6"/>
        <v/>
      </c>
      <c r="N62" s="15"/>
      <c r="O62" s="73" t="str">
        <f t="shared" si="0"/>
        <v/>
      </c>
      <c r="P62" s="73">
        <f t="shared" si="2"/>
        <v>0</v>
      </c>
      <c r="Q62" s="73" t="str">
        <f t="shared" si="3"/>
        <v/>
      </c>
      <c r="R62" s="73" t="str">
        <f t="shared" si="4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6"/>
        <v/>
      </c>
      <c r="N63" s="15"/>
      <c r="O63" s="73" t="str">
        <f t="shared" si="0"/>
        <v/>
      </c>
      <c r="P63" s="73">
        <f t="shared" si="2"/>
        <v>0</v>
      </c>
      <c r="Q63" s="73" t="str">
        <f t="shared" si="3"/>
        <v/>
      </c>
      <c r="R63" s="73" t="str">
        <f t="shared" si="4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6"/>
        <v/>
      </c>
      <c r="N64" s="15"/>
      <c r="O64" s="73" t="str">
        <f t="shared" si="0"/>
        <v/>
      </c>
      <c r="P64" s="73">
        <f t="shared" si="2"/>
        <v>0</v>
      </c>
      <c r="Q64" s="73" t="str">
        <f t="shared" si="3"/>
        <v/>
      </c>
      <c r="R64" s="73" t="str">
        <f t="shared" si="4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6"/>
        <v/>
      </c>
      <c r="N65" s="15"/>
      <c r="O65" s="73" t="str">
        <f t="shared" si="0"/>
        <v/>
      </c>
      <c r="P65" s="73">
        <f t="shared" si="2"/>
        <v>0</v>
      </c>
      <c r="Q65" s="73" t="str">
        <f t="shared" si="3"/>
        <v/>
      </c>
      <c r="R65" s="73" t="str">
        <f t="shared" si="4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6"/>
        <v/>
      </c>
      <c r="N66" s="15"/>
      <c r="O66" s="73" t="str">
        <f t="shared" si="0"/>
        <v/>
      </c>
      <c r="P66" s="73">
        <f t="shared" si="2"/>
        <v>0</v>
      </c>
      <c r="Q66" s="73" t="str">
        <f t="shared" si="3"/>
        <v/>
      </c>
      <c r="R66" s="73" t="str">
        <f t="shared" si="4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6"/>
        <v/>
      </c>
      <c r="N67" s="15"/>
      <c r="O67" s="73" t="str">
        <f t="shared" si="0"/>
        <v/>
      </c>
      <c r="P67" s="73">
        <f t="shared" si="2"/>
        <v>0</v>
      </c>
      <c r="Q67" s="73" t="str">
        <f t="shared" si="3"/>
        <v/>
      </c>
      <c r="R67" s="73" t="str">
        <f t="shared" si="4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6"/>
        <v/>
      </c>
      <c r="N68" s="15"/>
      <c r="O68" s="73" t="str">
        <f t="shared" si="0"/>
        <v/>
      </c>
      <c r="P68" s="73">
        <f t="shared" si="2"/>
        <v>0</v>
      </c>
      <c r="Q68" s="73" t="str">
        <f t="shared" si="3"/>
        <v/>
      </c>
      <c r="R68" s="73" t="str">
        <f t="shared" si="4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6"/>
        <v/>
      </c>
      <c r="N69" s="15"/>
      <c r="O69" s="73" t="str">
        <f t="shared" si="0"/>
        <v/>
      </c>
      <c r="P69" s="73">
        <f t="shared" si="2"/>
        <v>0</v>
      </c>
      <c r="Q69" s="73" t="str">
        <f t="shared" si="3"/>
        <v/>
      </c>
      <c r="R69" s="73" t="str">
        <f t="shared" si="4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6"/>
        <v/>
      </c>
      <c r="N70" s="15"/>
      <c r="O70" s="73" t="str">
        <f t="shared" si="0"/>
        <v/>
      </c>
      <c r="P70" s="73">
        <f t="shared" si="2"/>
        <v>0</v>
      </c>
      <c r="Q70" s="73" t="str">
        <f t="shared" si="3"/>
        <v/>
      </c>
      <c r="R70" s="73" t="str">
        <f t="shared" si="4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6"/>
        <v/>
      </c>
      <c r="N71" s="15"/>
      <c r="O71" s="73" t="str">
        <f t="shared" si="0"/>
        <v/>
      </c>
      <c r="P71" s="73">
        <f t="shared" si="2"/>
        <v>0</v>
      </c>
      <c r="Q71" s="73" t="str">
        <f t="shared" si="3"/>
        <v/>
      </c>
      <c r="R71" s="73" t="str">
        <f t="shared" si="4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6"/>
        <v/>
      </c>
      <c r="N72" s="15"/>
      <c r="O72" s="73" t="str">
        <f t="shared" si="0"/>
        <v/>
      </c>
      <c r="P72" s="73">
        <f t="shared" si="2"/>
        <v>0</v>
      </c>
      <c r="Q72" s="73" t="str">
        <f t="shared" si="3"/>
        <v/>
      </c>
      <c r="R72" s="73" t="str">
        <f t="shared" si="4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6"/>
        <v/>
      </c>
      <c r="N73" s="15"/>
      <c r="O73" s="73" t="str">
        <f t="shared" si="0"/>
        <v/>
      </c>
      <c r="P73" s="73">
        <f t="shared" si="2"/>
        <v>0</v>
      </c>
      <c r="Q73" s="73" t="str">
        <f t="shared" si="3"/>
        <v/>
      </c>
      <c r="R73" s="73" t="str">
        <f t="shared" si="4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6"/>
        <v/>
      </c>
      <c r="N74" s="15"/>
      <c r="O74" s="73" t="str">
        <f t="shared" si="0"/>
        <v/>
      </c>
      <c r="P74" s="73">
        <f t="shared" si="2"/>
        <v>0</v>
      </c>
      <c r="Q74" s="73" t="str">
        <f t="shared" si="3"/>
        <v/>
      </c>
      <c r="R74" s="73" t="str">
        <f t="shared" si="4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6"/>
        <v/>
      </c>
      <c r="N75" s="15"/>
      <c r="O75" s="73" t="str">
        <f t="shared" si="0"/>
        <v/>
      </c>
      <c r="P75" s="73">
        <f t="shared" si="2"/>
        <v>0</v>
      </c>
      <c r="Q75" s="73" t="str">
        <f t="shared" si="3"/>
        <v/>
      </c>
      <c r="R75" s="73" t="str">
        <f t="shared" si="4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6"/>
        <v/>
      </c>
      <c r="N76" s="15"/>
      <c r="O76" s="73" t="str">
        <f t="shared" si="0"/>
        <v/>
      </c>
      <c r="P76" s="73">
        <f t="shared" si="2"/>
        <v>0</v>
      </c>
      <c r="Q76" s="73" t="str">
        <f t="shared" si="3"/>
        <v/>
      </c>
      <c r="R76" s="73" t="str">
        <f t="shared" si="4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6"/>
        <v/>
      </c>
      <c r="N77" s="15"/>
      <c r="O77" s="73" t="str">
        <f t="shared" si="0"/>
        <v/>
      </c>
      <c r="P77" s="73">
        <f t="shared" si="2"/>
        <v>0</v>
      </c>
      <c r="Q77" s="73" t="str">
        <f t="shared" si="3"/>
        <v/>
      </c>
      <c r="R77" s="73" t="str">
        <f t="shared" si="4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6"/>
        <v/>
      </c>
      <c r="N78" s="15"/>
      <c r="O78" s="73" t="str">
        <f t="shared" si="0"/>
        <v/>
      </c>
      <c r="P78" s="73">
        <f t="shared" si="2"/>
        <v>0</v>
      </c>
      <c r="Q78" s="73" t="str">
        <f t="shared" si="3"/>
        <v/>
      </c>
      <c r="R78" s="73" t="str">
        <f t="shared" si="4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N79" s="15"/>
      <c r="O79" s="73" t="str">
        <f t="shared" ref="O79:O142" si="8">IF($H79="E",G79,"")</f>
        <v/>
      </c>
      <c r="P79" s="73">
        <f t="shared" si="2"/>
        <v>0</v>
      </c>
      <c r="Q79" s="73" t="str">
        <f t="shared" si="3"/>
        <v/>
      </c>
      <c r="R79" s="73" t="str">
        <f t="shared" si="4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N80" s="15"/>
      <c r="O80" s="73" t="str">
        <f t="shared" si="8"/>
        <v/>
      </c>
      <c r="P80" s="73">
        <f t="shared" ref="P80:P143" si="9">IF($H80=0%,G80,"")</f>
        <v>0</v>
      </c>
      <c r="Q80" s="73" t="str">
        <f t="shared" ref="Q80:Q143" si="10">IF(OR($H80=2%,$H80=6%,$H80=8%),$I80/$H80,"")</f>
        <v/>
      </c>
      <c r="R80" s="73" t="str">
        <f t="shared" ref="R80:R143" si="11">IF(OR($H80=15%,$H80=16%),$I80/$H80,"")</f>
        <v/>
      </c>
      <c r="S80" s="73" t="str">
        <f t="shared" ref="S80:S143" si="12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N81" s="15"/>
      <c r="O81" s="73" t="str">
        <f t="shared" si="8"/>
        <v/>
      </c>
      <c r="P81" s="73">
        <f t="shared" si="9"/>
        <v>0</v>
      </c>
      <c r="Q81" s="73" t="str">
        <f t="shared" si="10"/>
        <v/>
      </c>
      <c r="R81" s="73" t="str">
        <f t="shared" si="11"/>
        <v/>
      </c>
      <c r="S81" s="73" t="str">
        <f t="shared" si="12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N82" s="15"/>
      <c r="O82" s="73" t="str">
        <f t="shared" si="8"/>
        <v/>
      </c>
      <c r="P82" s="73">
        <f t="shared" si="9"/>
        <v>0</v>
      </c>
      <c r="Q82" s="73" t="str">
        <f t="shared" si="10"/>
        <v/>
      </c>
      <c r="R82" s="73" t="str">
        <f t="shared" si="11"/>
        <v/>
      </c>
      <c r="S82" s="73" t="str">
        <f t="shared" si="12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N83" s="15"/>
      <c r="O83" s="73" t="str">
        <f t="shared" si="8"/>
        <v/>
      </c>
      <c r="P83" s="73">
        <f t="shared" si="9"/>
        <v>0</v>
      </c>
      <c r="Q83" s="73" t="str">
        <f t="shared" si="10"/>
        <v/>
      </c>
      <c r="R83" s="73" t="str">
        <f t="shared" si="11"/>
        <v/>
      </c>
      <c r="S83" s="73" t="str">
        <f t="shared" si="12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N84" s="15"/>
      <c r="O84" s="73" t="str">
        <f t="shared" si="8"/>
        <v/>
      </c>
      <c r="P84" s="73">
        <f t="shared" si="9"/>
        <v>0</v>
      </c>
      <c r="Q84" s="73" t="str">
        <f t="shared" si="10"/>
        <v/>
      </c>
      <c r="R84" s="73" t="str">
        <f t="shared" si="11"/>
        <v/>
      </c>
      <c r="S84" s="73" t="str">
        <f t="shared" si="12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N85" s="15"/>
      <c r="O85" s="73" t="str">
        <f t="shared" si="8"/>
        <v/>
      </c>
      <c r="P85" s="73">
        <f t="shared" si="9"/>
        <v>0</v>
      </c>
      <c r="Q85" s="73" t="str">
        <f t="shared" si="10"/>
        <v/>
      </c>
      <c r="R85" s="73" t="str">
        <f t="shared" si="11"/>
        <v/>
      </c>
      <c r="S85" s="73" t="str">
        <f t="shared" si="12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N86" s="15"/>
      <c r="O86" s="73" t="str">
        <f t="shared" si="8"/>
        <v/>
      </c>
      <c r="P86" s="73">
        <f t="shared" si="9"/>
        <v>0</v>
      </c>
      <c r="Q86" s="73" t="str">
        <f t="shared" si="10"/>
        <v/>
      </c>
      <c r="R86" s="73" t="str">
        <f t="shared" si="11"/>
        <v/>
      </c>
      <c r="S86" s="73" t="str">
        <f t="shared" si="12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N87" s="15"/>
      <c r="O87" s="73" t="str">
        <f t="shared" si="8"/>
        <v/>
      </c>
      <c r="P87" s="73">
        <f t="shared" si="9"/>
        <v>0</v>
      </c>
      <c r="Q87" s="73" t="str">
        <f t="shared" si="10"/>
        <v/>
      </c>
      <c r="R87" s="73" t="str">
        <f t="shared" si="11"/>
        <v/>
      </c>
      <c r="S87" s="73" t="str">
        <f t="shared" si="12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N88" s="15"/>
      <c r="O88" s="73" t="str">
        <f t="shared" si="8"/>
        <v/>
      </c>
      <c r="P88" s="73">
        <f t="shared" si="9"/>
        <v>0</v>
      </c>
      <c r="Q88" s="73" t="str">
        <f t="shared" si="10"/>
        <v/>
      </c>
      <c r="R88" s="73" t="str">
        <f t="shared" si="11"/>
        <v/>
      </c>
      <c r="S88" s="73" t="str">
        <f t="shared" si="12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N89" s="15"/>
      <c r="O89" s="73" t="str">
        <f t="shared" si="8"/>
        <v/>
      </c>
      <c r="P89" s="73">
        <f t="shared" si="9"/>
        <v>0</v>
      </c>
      <c r="Q89" s="73" t="str">
        <f t="shared" si="10"/>
        <v/>
      </c>
      <c r="R89" s="73" t="str">
        <f t="shared" si="11"/>
        <v/>
      </c>
      <c r="S89" s="73" t="str">
        <f t="shared" si="12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N90" s="15"/>
      <c r="O90" s="73" t="str">
        <f t="shared" si="8"/>
        <v/>
      </c>
      <c r="P90" s="73">
        <f t="shared" si="9"/>
        <v>0</v>
      </c>
      <c r="Q90" s="73" t="str">
        <f t="shared" si="10"/>
        <v/>
      </c>
      <c r="R90" s="73" t="str">
        <f t="shared" si="11"/>
        <v/>
      </c>
      <c r="S90" s="73" t="str">
        <f t="shared" si="12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N91" s="15"/>
      <c r="O91" s="73" t="str">
        <f t="shared" si="8"/>
        <v/>
      </c>
      <c r="P91" s="73">
        <f t="shared" si="9"/>
        <v>0</v>
      </c>
      <c r="Q91" s="73" t="str">
        <f t="shared" si="10"/>
        <v/>
      </c>
      <c r="R91" s="73" t="str">
        <f t="shared" si="11"/>
        <v/>
      </c>
      <c r="S91" s="73" t="str">
        <f t="shared" si="12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N92" s="15"/>
      <c r="O92" s="73" t="str">
        <f t="shared" si="8"/>
        <v/>
      </c>
      <c r="P92" s="73">
        <f t="shared" si="9"/>
        <v>0</v>
      </c>
      <c r="Q92" s="73" t="str">
        <f t="shared" si="10"/>
        <v/>
      </c>
      <c r="R92" s="73" t="str">
        <f t="shared" si="11"/>
        <v/>
      </c>
      <c r="S92" s="73" t="str">
        <f t="shared" si="12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N93" s="15"/>
      <c r="O93" s="73" t="str">
        <f t="shared" si="8"/>
        <v/>
      </c>
      <c r="P93" s="73">
        <f t="shared" si="9"/>
        <v>0</v>
      </c>
      <c r="Q93" s="73" t="str">
        <f t="shared" si="10"/>
        <v/>
      </c>
      <c r="R93" s="73" t="str">
        <f t="shared" si="11"/>
        <v/>
      </c>
      <c r="S93" s="73" t="str">
        <f t="shared" si="12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N94" s="15"/>
      <c r="O94" s="73" t="str">
        <f t="shared" si="8"/>
        <v/>
      </c>
      <c r="P94" s="73">
        <f t="shared" si="9"/>
        <v>0</v>
      </c>
      <c r="Q94" s="73" t="str">
        <f t="shared" si="10"/>
        <v/>
      </c>
      <c r="R94" s="73" t="str">
        <f t="shared" si="11"/>
        <v/>
      </c>
      <c r="S94" s="73" t="str">
        <f t="shared" si="12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N95" s="15"/>
      <c r="O95" s="73" t="str">
        <f t="shared" si="8"/>
        <v/>
      </c>
      <c r="P95" s="73">
        <f t="shared" si="9"/>
        <v>0</v>
      </c>
      <c r="Q95" s="73" t="str">
        <f t="shared" si="10"/>
        <v/>
      </c>
      <c r="R95" s="73" t="str">
        <f t="shared" si="11"/>
        <v/>
      </c>
      <c r="S95" s="73" t="str">
        <f t="shared" si="12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N96" s="15"/>
      <c r="O96" s="73" t="str">
        <f t="shared" si="8"/>
        <v/>
      </c>
      <c r="P96" s="73">
        <f t="shared" si="9"/>
        <v>0</v>
      </c>
      <c r="Q96" s="73" t="str">
        <f t="shared" si="10"/>
        <v/>
      </c>
      <c r="R96" s="73" t="str">
        <f t="shared" si="11"/>
        <v/>
      </c>
      <c r="S96" s="73" t="str">
        <f t="shared" si="12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N97" s="15"/>
      <c r="O97" s="73" t="str">
        <f t="shared" si="8"/>
        <v/>
      </c>
      <c r="P97" s="73">
        <f t="shared" si="9"/>
        <v>0</v>
      </c>
      <c r="Q97" s="73" t="str">
        <f t="shared" si="10"/>
        <v/>
      </c>
      <c r="R97" s="73" t="str">
        <f t="shared" si="11"/>
        <v/>
      </c>
      <c r="S97" s="73" t="str">
        <f t="shared" si="12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N98" s="15"/>
      <c r="O98" s="73" t="str">
        <f t="shared" si="8"/>
        <v/>
      </c>
      <c r="P98" s="73">
        <f t="shared" si="9"/>
        <v>0</v>
      </c>
      <c r="Q98" s="73" t="str">
        <f t="shared" si="10"/>
        <v/>
      </c>
      <c r="R98" s="73" t="str">
        <f t="shared" si="11"/>
        <v/>
      </c>
      <c r="S98" s="73" t="str">
        <f t="shared" si="12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N99" s="15"/>
      <c r="O99" s="73" t="str">
        <f t="shared" si="8"/>
        <v/>
      </c>
      <c r="P99" s="73">
        <f t="shared" si="9"/>
        <v>0</v>
      </c>
      <c r="Q99" s="73" t="str">
        <f t="shared" si="10"/>
        <v/>
      </c>
      <c r="R99" s="73" t="str">
        <f t="shared" si="11"/>
        <v/>
      </c>
      <c r="S99" s="73" t="str">
        <f t="shared" si="12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N100" s="15"/>
      <c r="O100" s="73" t="str">
        <f t="shared" si="8"/>
        <v/>
      </c>
      <c r="P100" s="73">
        <f t="shared" si="9"/>
        <v>0</v>
      </c>
      <c r="Q100" s="73" t="str">
        <f t="shared" si="10"/>
        <v/>
      </c>
      <c r="R100" s="73" t="str">
        <f t="shared" si="11"/>
        <v/>
      </c>
      <c r="S100" s="73" t="str">
        <f t="shared" si="12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N101" s="15"/>
      <c r="O101" s="73" t="str">
        <f t="shared" si="8"/>
        <v/>
      </c>
      <c r="P101" s="73">
        <f t="shared" si="9"/>
        <v>0</v>
      </c>
      <c r="Q101" s="73" t="str">
        <f t="shared" si="10"/>
        <v/>
      </c>
      <c r="R101" s="73" t="str">
        <f t="shared" si="11"/>
        <v/>
      </c>
      <c r="S101" s="73" t="str">
        <f t="shared" si="12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N102" s="15"/>
      <c r="O102" s="73" t="str">
        <f t="shared" si="8"/>
        <v/>
      </c>
      <c r="P102" s="73">
        <f t="shared" si="9"/>
        <v>0</v>
      </c>
      <c r="Q102" s="73" t="str">
        <f t="shared" si="10"/>
        <v/>
      </c>
      <c r="R102" s="73" t="str">
        <f t="shared" si="11"/>
        <v/>
      </c>
      <c r="S102" s="73" t="str">
        <f t="shared" si="12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N103" s="15"/>
      <c r="O103" s="73" t="str">
        <f t="shared" si="8"/>
        <v/>
      </c>
      <c r="P103" s="73">
        <f t="shared" si="9"/>
        <v>0</v>
      </c>
      <c r="Q103" s="73" t="str">
        <f t="shared" si="10"/>
        <v/>
      </c>
      <c r="R103" s="73" t="str">
        <f t="shared" si="11"/>
        <v/>
      </c>
      <c r="S103" s="73" t="str">
        <f t="shared" si="12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N104" s="15"/>
      <c r="O104" s="73" t="str">
        <f t="shared" si="8"/>
        <v/>
      </c>
      <c r="P104" s="73">
        <f t="shared" si="9"/>
        <v>0</v>
      </c>
      <c r="Q104" s="73" t="str">
        <f t="shared" si="10"/>
        <v/>
      </c>
      <c r="R104" s="73" t="str">
        <f t="shared" si="11"/>
        <v/>
      </c>
      <c r="S104" s="73" t="str">
        <f t="shared" si="12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N105" s="15"/>
      <c r="O105" s="73" t="str">
        <f t="shared" si="8"/>
        <v/>
      </c>
      <c r="P105" s="73">
        <f t="shared" si="9"/>
        <v>0</v>
      </c>
      <c r="Q105" s="73" t="str">
        <f t="shared" si="10"/>
        <v/>
      </c>
      <c r="R105" s="73" t="str">
        <f t="shared" si="11"/>
        <v/>
      </c>
      <c r="S105" s="73" t="str">
        <f t="shared" si="12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N106" s="15"/>
      <c r="O106" s="73" t="str">
        <f t="shared" si="8"/>
        <v/>
      </c>
      <c r="P106" s="73">
        <f t="shared" si="9"/>
        <v>0</v>
      </c>
      <c r="Q106" s="73" t="str">
        <f t="shared" si="10"/>
        <v/>
      </c>
      <c r="R106" s="73" t="str">
        <f t="shared" si="11"/>
        <v/>
      </c>
      <c r="S106" s="73" t="str">
        <f t="shared" si="12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N107" s="15"/>
      <c r="O107" s="73" t="str">
        <f t="shared" si="8"/>
        <v/>
      </c>
      <c r="P107" s="73">
        <f t="shared" si="9"/>
        <v>0</v>
      </c>
      <c r="Q107" s="73" t="str">
        <f t="shared" si="10"/>
        <v/>
      </c>
      <c r="R107" s="73" t="str">
        <f t="shared" si="11"/>
        <v/>
      </c>
      <c r="S107" s="73" t="str">
        <f t="shared" si="12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N108" s="15"/>
      <c r="O108" s="73" t="str">
        <f t="shared" si="8"/>
        <v/>
      </c>
      <c r="P108" s="73">
        <f t="shared" si="9"/>
        <v>0</v>
      </c>
      <c r="Q108" s="73" t="str">
        <f t="shared" si="10"/>
        <v/>
      </c>
      <c r="R108" s="73" t="str">
        <f t="shared" si="11"/>
        <v/>
      </c>
      <c r="S108" s="73" t="str">
        <f t="shared" si="12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N109" s="15"/>
      <c r="O109" s="73" t="str">
        <f t="shared" si="8"/>
        <v/>
      </c>
      <c r="P109" s="73">
        <f t="shared" si="9"/>
        <v>0</v>
      </c>
      <c r="Q109" s="73" t="str">
        <f t="shared" si="10"/>
        <v/>
      </c>
      <c r="R109" s="73" t="str">
        <f t="shared" si="11"/>
        <v/>
      </c>
      <c r="S109" s="73" t="str">
        <f t="shared" si="12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N110" s="15"/>
      <c r="O110" s="73" t="str">
        <f t="shared" si="8"/>
        <v/>
      </c>
      <c r="P110" s="73">
        <f t="shared" si="9"/>
        <v>0</v>
      </c>
      <c r="Q110" s="73" t="str">
        <f t="shared" si="10"/>
        <v/>
      </c>
      <c r="R110" s="73" t="str">
        <f t="shared" si="11"/>
        <v/>
      </c>
      <c r="S110" s="73" t="str">
        <f t="shared" si="12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N111" s="15"/>
      <c r="O111" s="73" t="str">
        <f t="shared" si="8"/>
        <v/>
      </c>
      <c r="P111" s="73">
        <f t="shared" si="9"/>
        <v>0</v>
      </c>
      <c r="Q111" s="73" t="str">
        <f t="shared" si="10"/>
        <v/>
      </c>
      <c r="R111" s="73" t="str">
        <f t="shared" si="11"/>
        <v/>
      </c>
      <c r="S111" s="73" t="str">
        <f t="shared" si="12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N112" s="15"/>
      <c r="O112" s="73" t="str">
        <f t="shared" si="8"/>
        <v/>
      </c>
      <c r="P112" s="73">
        <f t="shared" si="9"/>
        <v>0</v>
      </c>
      <c r="Q112" s="73" t="str">
        <f t="shared" si="10"/>
        <v/>
      </c>
      <c r="R112" s="73" t="str">
        <f t="shared" si="11"/>
        <v/>
      </c>
      <c r="S112" s="73" t="str">
        <f t="shared" si="12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N113" s="15"/>
      <c r="O113" s="73" t="str">
        <f t="shared" si="8"/>
        <v/>
      </c>
      <c r="P113" s="73">
        <f t="shared" si="9"/>
        <v>0</v>
      </c>
      <c r="Q113" s="73" t="str">
        <f t="shared" si="10"/>
        <v/>
      </c>
      <c r="R113" s="73" t="str">
        <f t="shared" si="11"/>
        <v/>
      </c>
      <c r="S113" s="73" t="str">
        <f t="shared" si="12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N114" s="15"/>
      <c r="O114" s="73" t="str">
        <f t="shared" si="8"/>
        <v/>
      </c>
      <c r="P114" s="73">
        <f t="shared" si="9"/>
        <v>0</v>
      </c>
      <c r="Q114" s="73" t="str">
        <f t="shared" si="10"/>
        <v/>
      </c>
      <c r="R114" s="73" t="str">
        <f t="shared" si="11"/>
        <v/>
      </c>
      <c r="S114" s="73" t="str">
        <f t="shared" si="12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N115" s="15"/>
      <c r="O115" s="73" t="str">
        <f t="shared" si="8"/>
        <v/>
      </c>
      <c r="P115" s="73">
        <f t="shared" si="9"/>
        <v>0</v>
      </c>
      <c r="Q115" s="73" t="str">
        <f t="shared" si="10"/>
        <v/>
      </c>
      <c r="R115" s="73" t="str">
        <f t="shared" si="11"/>
        <v/>
      </c>
      <c r="S115" s="73" t="str">
        <f t="shared" si="12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N116" s="15"/>
      <c r="O116" s="73" t="str">
        <f t="shared" si="8"/>
        <v/>
      </c>
      <c r="P116" s="73">
        <f t="shared" si="9"/>
        <v>0</v>
      </c>
      <c r="Q116" s="73" t="str">
        <f t="shared" si="10"/>
        <v/>
      </c>
      <c r="R116" s="73" t="str">
        <f t="shared" si="11"/>
        <v/>
      </c>
      <c r="S116" s="73" t="str">
        <f t="shared" si="12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N117" s="15"/>
      <c r="O117" s="73" t="str">
        <f t="shared" si="8"/>
        <v/>
      </c>
      <c r="P117" s="73">
        <f t="shared" si="9"/>
        <v>0</v>
      </c>
      <c r="Q117" s="73" t="str">
        <f t="shared" si="10"/>
        <v/>
      </c>
      <c r="R117" s="73" t="str">
        <f t="shared" si="11"/>
        <v/>
      </c>
      <c r="S117" s="73" t="str">
        <f t="shared" si="12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N118" s="15"/>
      <c r="O118" s="73" t="str">
        <f t="shared" si="8"/>
        <v/>
      </c>
      <c r="P118" s="73">
        <f t="shared" si="9"/>
        <v>0</v>
      </c>
      <c r="Q118" s="73" t="str">
        <f t="shared" si="10"/>
        <v/>
      </c>
      <c r="R118" s="73" t="str">
        <f t="shared" si="11"/>
        <v/>
      </c>
      <c r="S118" s="73" t="str">
        <f t="shared" si="12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N119" s="15"/>
      <c r="O119" s="73" t="str">
        <f t="shared" si="8"/>
        <v/>
      </c>
      <c r="P119" s="73">
        <f t="shared" si="9"/>
        <v>0</v>
      </c>
      <c r="Q119" s="73" t="str">
        <f t="shared" si="10"/>
        <v/>
      </c>
      <c r="R119" s="73" t="str">
        <f t="shared" si="11"/>
        <v/>
      </c>
      <c r="S119" s="73" t="str">
        <f t="shared" si="12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N120" s="15"/>
      <c r="O120" s="73" t="str">
        <f t="shared" si="8"/>
        <v/>
      </c>
      <c r="P120" s="73">
        <f t="shared" si="9"/>
        <v>0</v>
      </c>
      <c r="Q120" s="73" t="str">
        <f t="shared" si="10"/>
        <v/>
      </c>
      <c r="R120" s="73" t="str">
        <f t="shared" si="11"/>
        <v/>
      </c>
      <c r="S120" s="73" t="str">
        <f t="shared" si="12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N121" s="15"/>
      <c r="O121" s="73" t="str">
        <f t="shared" si="8"/>
        <v/>
      </c>
      <c r="P121" s="73">
        <f t="shared" si="9"/>
        <v>0</v>
      </c>
      <c r="Q121" s="73" t="str">
        <f t="shared" si="10"/>
        <v/>
      </c>
      <c r="R121" s="73" t="str">
        <f t="shared" si="11"/>
        <v/>
      </c>
      <c r="S121" s="73" t="str">
        <f t="shared" si="12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N122" s="15"/>
      <c r="O122" s="73" t="str">
        <f t="shared" si="8"/>
        <v/>
      </c>
      <c r="P122" s="73">
        <f t="shared" si="9"/>
        <v>0</v>
      </c>
      <c r="Q122" s="73" t="str">
        <f t="shared" si="10"/>
        <v/>
      </c>
      <c r="R122" s="73" t="str">
        <f t="shared" si="11"/>
        <v/>
      </c>
      <c r="S122" s="73" t="str">
        <f t="shared" si="12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N123" s="15"/>
      <c r="O123" s="73" t="str">
        <f t="shared" si="8"/>
        <v/>
      </c>
      <c r="P123" s="73">
        <f t="shared" si="9"/>
        <v>0</v>
      </c>
      <c r="Q123" s="73" t="str">
        <f t="shared" si="10"/>
        <v/>
      </c>
      <c r="R123" s="73" t="str">
        <f t="shared" si="11"/>
        <v/>
      </c>
      <c r="S123" s="73" t="str">
        <f t="shared" si="12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N124" s="15"/>
      <c r="O124" s="73" t="str">
        <f t="shared" si="8"/>
        <v/>
      </c>
      <c r="P124" s="73">
        <f t="shared" si="9"/>
        <v>0</v>
      </c>
      <c r="Q124" s="73" t="str">
        <f t="shared" si="10"/>
        <v/>
      </c>
      <c r="R124" s="73" t="str">
        <f t="shared" si="11"/>
        <v/>
      </c>
      <c r="S124" s="73" t="str">
        <f t="shared" si="12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N125" s="15"/>
      <c r="O125" s="73" t="str">
        <f t="shared" si="8"/>
        <v/>
      </c>
      <c r="P125" s="73">
        <f t="shared" si="9"/>
        <v>0</v>
      </c>
      <c r="Q125" s="73" t="str">
        <f t="shared" si="10"/>
        <v/>
      </c>
      <c r="R125" s="73" t="str">
        <f t="shared" si="11"/>
        <v/>
      </c>
      <c r="S125" s="73" t="str">
        <f t="shared" si="12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N126" s="15"/>
      <c r="O126" s="73" t="str">
        <f t="shared" si="8"/>
        <v/>
      </c>
      <c r="P126" s="73">
        <f t="shared" si="9"/>
        <v>0</v>
      </c>
      <c r="Q126" s="73" t="str">
        <f t="shared" si="10"/>
        <v/>
      </c>
      <c r="R126" s="73" t="str">
        <f t="shared" si="11"/>
        <v/>
      </c>
      <c r="S126" s="73" t="str">
        <f t="shared" si="12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N127" s="15"/>
      <c r="O127" s="73" t="str">
        <f t="shared" si="8"/>
        <v/>
      </c>
      <c r="P127" s="73">
        <f t="shared" si="9"/>
        <v>0</v>
      </c>
      <c r="Q127" s="73" t="str">
        <f t="shared" si="10"/>
        <v/>
      </c>
      <c r="R127" s="73" t="str">
        <f t="shared" si="11"/>
        <v/>
      </c>
      <c r="S127" s="73" t="str">
        <f t="shared" si="12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N128" s="15"/>
      <c r="O128" s="73" t="str">
        <f t="shared" si="8"/>
        <v/>
      </c>
      <c r="P128" s="73">
        <f t="shared" si="9"/>
        <v>0</v>
      </c>
      <c r="Q128" s="73" t="str">
        <f t="shared" si="10"/>
        <v/>
      </c>
      <c r="R128" s="73" t="str">
        <f t="shared" si="11"/>
        <v/>
      </c>
      <c r="S128" s="73" t="str">
        <f t="shared" si="12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N129" s="15"/>
      <c r="O129" s="73" t="str">
        <f t="shared" si="8"/>
        <v/>
      </c>
      <c r="P129" s="73">
        <f t="shared" si="9"/>
        <v>0</v>
      </c>
      <c r="Q129" s="73" t="str">
        <f t="shared" si="10"/>
        <v/>
      </c>
      <c r="R129" s="73" t="str">
        <f t="shared" si="11"/>
        <v/>
      </c>
      <c r="S129" s="73" t="str">
        <f t="shared" si="12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N130" s="15"/>
      <c r="O130" s="73" t="str">
        <f t="shared" si="8"/>
        <v/>
      </c>
      <c r="P130" s="73">
        <f t="shared" si="9"/>
        <v>0</v>
      </c>
      <c r="Q130" s="73" t="str">
        <f t="shared" si="10"/>
        <v/>
      </c>
      <c r="R130" s="73" t="str">
        <f t="shared" si="11"/>
        <v/>
      </c>
      <c r="S130" s="73" t="str">
        <f t="shared" si="12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N131" s="15"/>
      <c r="O131" s="73" t="str">
        <f t="shared" si="8"/>
        <v/>
      </c>
      <c r="P131" s="73">
        <f t="shared" si="9"/>
        <v>0</v>
      </c>
      <c r="Q131" s="73" t="str">
        <f t="shared" si="10"/>
        <v/>
      </c>
      <c r="R131" s="73" t="str">
        <f t="shared" si="11"/>
        <v/>
      </c>
      <c r="S131" s="73" t="str">
        <f t="shared" si="12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N132" s="15"/>
      <c r="O132" s="73" t="str">
        <f t="shared" si="8"/>
        <v/>
      </c>
      <c r="P132" s="73">
        <f t="shared" si="9"/>
        <v>0</v>
      </c>
      <c r="Q132" s="73" t="str">
        <f t="shared" si="10"/>
        <v/>
      </c>
      <c r="R132" s="73" t="str">
        <f t="shared" si="11"/>
        <v/>
      </c>
      <c r="S132" s="73" t="str">
        <f t="shared" si="12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N133" s="15"/>
      <c r="O133" s="73" t="str">
        <f t="shared" si="8"/>
        <v/>
      </c>
      <c r="P133" s="73">
        <f t="shared" si="9"/>
        <v>0</v>
      </c>
      <c r="Q133" s="73" t="str">
        <f t="shared" si="10"/>
        <v/>
      </c>
      <c r="R133" s="73" t="str">
        <f t="shared" si="11"/>
        <v/>
      </c>
      <c r="S133" s="73" t="str">
        <f t="shared" si="12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N134" s="15"/>
      <c r="O134" s="73" t="str">
        <f t="shared" si="8"/>
        <v/>
      </c>
      <c r="P134" s="73">
        <f t="shared" si="9"/>
        <v>0</v>
      </c>
      <c r="Q134" s="73" t="str">
        <f t="shared" si="10"/>
        <v/>
      </c>
      <c r="R134" s="73" t="str">
        <f t="shared" si="11"/>
        <v/>
      </c>
      <c r="S134" s="73" t="str">
        <f t="shared" si="12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N135" s="15"/>
      <c r="O135" s="73" t="str">
        <f t="shared" si="8"/>
        <v/>
      </c>
      <c r="P135" s="73">
        <f t="shared" si="9"/>
        <v>0</v>
      </c>
      <c r="Q135" s="73" t="str">
        <f t="shared" si="10"/>
        <v/>
      </c>
      <c r="R135" s="73" t="str">
        <f t="shared" si="11"/>
        <v/>
      </c>
      <c r="S135" s="73" t="str">
        <f t="shared" si="12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N136" s="15"/>
      <c r="O136" s="73" t="str">
        <f t="shared" si="8"/>
        <v/>
      </c>
      <c r="P136" s="73">
        <f t="shared" si="9"/>
        <v>0</v>
      </c>
      <c r="Q136" s="73" t="str">
        <f t="shared" si="10"/>
        <v/>
      </c>
      <c r="R136" s="73" t="str">
        <f t="shared" si="11"/>
        <v/>
      </c>
      <c r="S136" s="73" t="str">
        <f t="shared" si="12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N137" s="15"/>
      <c r="O137" s="73" t="str">
        <f t="shared" si="8"/>
        <v/>
      </c>
      <c r="P137" s="73">
        <f t="shared" si="9"/>
        <v>0</v>
      </c>
      <c r="Q137" s="73" t="str">
        <f t="shared" si="10"/>
        <v/>
      </c>
      <c r="R137" s="73" t="str">
        <f t="shared" si="11"/>
        <v/>
      </c>
      <c r="S137" s="73" t="str">
        <f t="shared" si="12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N138" s="15"/>
      <c r="O138" s="73" t="str">
        <f t="shared" si="8"/>
        <v/>
      </c>
      <c r="P138" s="73">
        <f t="shared" si="9"/>
        <v>0</v>
      </c>
      <c r="Q138" s="73" t="str">
        <f t="shared" si="10"/>
        <v/>
      </c>
      <c r="R138" s="73" t="str">
        <f t="shared" si="11"/>
        <v/>
      </c>
      <c r="S138" s="73" t="str">
        <f t="shared" si="12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N139" s="15"/>
      <c r="O139" s="73" t="str">
        <f t="shared" si="8"/>
        <v/>
      </c>
      <c r="P139" s="73">
        <f t="shared" si="9"/>
        <v>0</v>
      </c>
      <c r="Q139" s="73" t="str">
        <f t="shared" si="10"/>
        <v/>
      </c>
      <c r="R139" s="73" t="str">
        <f t="shared" si="11"/>
        <v/>
      </c>
      <c r="S139" s="73" t="str">
        <f t="shared" si="12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N140" s="15"/>
      <c r="O140" s="73" t="str">
        <f t="shared" si="8"/>
        <v/>
      </c>
      <c r="P140" s="73">
        <f t="shared" si="9"/>
        <v>0</v>
      </c>
      <c r="Q140" s="73" t="str">
        <f t="shared" si="10"/>
        <v/>
      </c>
      <c r="R140" s="73" t="str">
        <f t="shared" si="11"/>
        <v/>
      </c>
      <c r="S140" s="73" t="str">
        <f t="shared" si="12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N141" s="15"/>
      <c r="O141" s="73" t="str">
        <f t="shared" si="8"/>
        <v/>
      </c>
      <c r="P141" s="73">
        <f t="shared" si="9"/>
        <v>0</v>
      </c>
      <c r="Q141" s="73" t="str">
        <f t="shared" si="10"/>
        <v/>
      </c>
      <c r="R141" s="73" t="str">
        <f t="shared" si="11"/>
        <v/>
      </c>
      <c r="S141" s="73" t="str">
        <f t="shared" si="12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N142" s="15"/>
      <c r="O142" s="73" t="str">
        <f t="shared" si="8"/>
        <v/>
      </c>
      <c r="P142" s="73">
        <f t="shared" si="9"/>
        <v>0</v>
      </c>
      <c r="Q142" s="73" t="str">
        <f t="shared" si="10"/>
        <v/>
      </c>
      <c r="R142" s="73" t="str">
        <f t="shared" si="11"/>
        <v/>
      </c>
      <c r="S142" s="73" t="str">
        <f t="shared" si="12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N143" s="15"/>
      <c r="O143" s="73" t="str">
        <f t="shared" ref="O143:O206" si="14">IF($H143="E",G143,"")</f>
        <v/>
      </c>
      <c r="P143" s="73">
        <f t="shared" si="9"/>
        <v>0</v>
      </c>
      <c r="Q143" s="73" t="str">
        <f t="shared" si="10"/>
        <v/>
      </c>
      <c r="R143" s="73" t="str">
        <f t="shared" si="11"/>
        <v/>
      </c>
      <c r="S143" s="73" t="str">
        <f t="shared" si="12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N144" s="15"/>
      <c r="O144" s="73" t="str">
        <f t="shared" si="14"/>
        <v/>
      </c>
      <c r="P144" s="73">
        <f t="shared" ref="P144:P207" si="15">IF($H144=0%,G144,"")</f>
        <v>0</v>
      </c>
      <c r="Q144" s="73" t="str">
        <f t="shared" ref="Q144:Q207" si="16">IF(OR($H144=2%,$H144=6%,$H144=8%),$I144/$H144,"")</f>
        <v/>
      </c>
      <c r="R144" s="73" t="str">
        <f t="shared" ref="R144:R207" si="17">IF(OR($H144=15%,$H144=16%),$I144/$H144,"")</f>
        <v/>
      </c>
      <c r="S144" s="73" t="str">
        <f t="shared" ref="S144:S207" si="18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N145" s="15"/>
      <c r="O145" s="73" t="str">
        <f t="shared" si="14"/>
        <v/>
      </c>
      <c r="P145" s="73">
        <f t="shared" si="15"/>
        <v>0</v>
      </c>
      <c r="Q145" s="73" t="str">
        <f t="shared" si="16"/>
        <v/>
      </c>
      <c r="R145" s="73" t="str">
        <f t="shared" si="17"/>
        <v/>
      </c>
      <c r="S145" s="73" t="str">
        <f t="shared" si="18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N146" s="15"/>
      <c r="O146" s="73" t="str">
        <f t="shared" si="14"/>
        <v/>
      </c>
      <c r="P146" s="73">
        <f t="shared" si="15"/>
        <v>0</v>
      </c>
      <c r="Q146" s="73" t="str">
        <f t="shared" si="16"/>
        <v/>
      </c>
      <c r="R146" s="73" t="str">
        <f t="shared" si="17"/>
        <v/>
      </c>
      <c r="S146" s="73" t="str">
        <f t="shared" si="18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N147" s="15"/>
      <c r="O147" s="73" t="str">
        <f t="shared" si="14"/>
        <v/>
      </c>
      <c r="P147" s="73">
        <f t="shared" si="15"/>
        <v>0</v>
      </c>
      <c r="Q147" s="73" t="str">
        <f t="shared" si="16"/>
        <v/>
      </c>
      <c r="R147" s="73" t="str">
        <f t="shared" si="17"/>
        <v/>
      </c>
      <c r="S147" s="73" t="str">
        <f t="shared" si="18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N148" s="15"/>
      <c r="O148" s="73" t="str">
        <f t="shared" si="14"/>
        <v/>
      </c>
      <c r="P148" s="73">
        <f t="shared" si="15"/>
        <v>0</v>
      </c>
      <c r="Q148" s="73" t="str">
        <f t="shared" si="16"/>
        <v/>
      </c>
      <c r="R148" s="73" t="str">
        <f t="shared" si="17"/>
        <v/>
      </c>
      <c r="S148" s="73" t="str">
        <f t="shared" si="18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N149" s="15"/>
      <c r="O149" s="73" t="str">
        <f t="shared" si="14"/>
        <v/>
      </c>
      <c r="P149" s="73">
        <f t="shared" si="15"/>
        <v>0</v>
      </c>
      <c r="Q149" s="73" t="str">
        <f t="shared" si="16"/>
        <v/>
      </c>
      <c r="R149" s="73" t="str">
        <f t="shared" si="17"/>
        <v/>
      </c>
      <c r="S149" s="73" t="str">
        <f t="shared" si="18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N150" s="15"/>
      <c r="O150" s="73" t="str">
        <f t="shared" si="14"/>
        <v/>
      </c>
      <c r="P150" s="73">
        <f t="shared" si="15"/>
        <v>0</v>
      </c>
      <c r="Q150" s="73" t="str">
        <f t="shared" si="16"/>
        <v/>
      </c>
      <c r="R150" s="73" t="str">
        <f t="shared" si="17"/>
        <v/>
      </c>
      <c r="S150" s="73" t="str">
        <f t="shared" si="18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N151" s="15"/>
      <c r="O151" s="73" t="str">
        <f t="shared" si="14"/>
        <v/>
      </c>
      <c r="P151" s="73">
        <f t="shared" si="15"/>
        <v>0</v>
      </c>
      <c r="Q151" s="73" t="str">
        <f t="shared" si="16"/>
        <v/>
      </c>
      <c r="R151" s="73" t="str">
        <f t="shared" si="17"/>
        <v/>
      </c>
      <c r="S151" s="73" t="str">
        <f t="shared" si="18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N152" s="15"/>
      <c r="O152" s="73" t="str">
        <f t="shared" si="14"/>
        <v/>
      </c>
      <c r="P152" s="73">
        <f t="shared" si="15"/>
        <v>0</v>
      </c>
      <c r="Q152" s="73" t="str">
        <f t="shared" si="16"/>
        <v/>
      </c>
      <c r="R152" s="73" t="str">
        <f t="shared" si="17"/>
        <v/>
      </c>
      <c r="S152" s="73" t="str">
        <f t="shared" si="18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N153" s="15"/>
      <c r="O153" s="73" t="str">
        <f t="shared" si="14"/>
        <v/>
      </c>
      <c r="P153" s="73">
        <f t="shared" si="15"/>
        <v>0</v>
      </c>
      <c r="Q153" s="73" t="str">
        <f t="shared" si="16"/>
        <v/>
      </c>
      <c r="R153" s="73" t="str">
        <f t="shared" si="17"/>
        <v/>
      </c>
      <c r="S153" s="73" t="str">
        <f t="shared" si="18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N154" s="15"/>
      <c r="O154" s="73" t="str">
        <f t="shared" si="14"/>
        <v/>
      </c>
      <c r="P154" s="73">
        <f t="shared" si="15"/>
        <v>0</v>
      </c>
      <c r="Q154" s="73" t="str">
        <f t="shared" si="16"/>
        <v/>
      </c>
      <c r="R154" s="73" t="str">
        <f t="shared" si="17"/>
        <v/>
      </c>
      <c r="S154" s="73" t="str">
        <f t="shared" si="18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N155" s="15"/>
      <c r="O155" s="73" t="str">
        <f t="shared" si="14"/>
        <v/>
      </c>
      <c r="P155" s="73">
        <f t="shared" si="15"/>
        <v>0</v>
      </c>
      <c r="Q155" s="73" t="str">
        <f t="shared" si="16"/>
        <v/>
      </c>
      <c r="R155" s="73" t="str">
        <f t="shared" si="17"/>
        <v/>
      </c>
      <c r="S155" s="73" t="str">
        <f t="shared" si="18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N156" s="15"/>
      <c r="O156" s="73" t="str">
        <f t="shared" si="14"/>
        <v/>
      </c>
      <c r="P156" s="73">
        <f t="shared" si="15"/>
        <v>0</v>
      </c>
      <c r="Q156" s="73" t="str">
        <f t="shared" si="16"/>
        <v/>
      </c>
      <c r="R156" s="73" t="str">
        <f t="shared" si="17"/>
        <v/>
      </c>
      <c r="S156" s="73" t="str">
        <f t="shared" si="18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N157" s="15"/>
      <c r="O157" s="73" t="str">
        <f t="shared" si="14"/>
        <v/>
      </c>
      <c r="P157" s="73">
        <f t="shared" si="15"/>
        <v>0</v>
      </c>
      <c r="Q157" s="73" t="str">
        <f t="shared" si="16"/>
        <v/>
      </c>
      <c r="R157" s="73" t="str">
        <f t="shared" si="17"/>
        <v/>
      </c>
      <c r="S157" s="73" t="str">
        <f t="shared" si="18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N158" s="15"/>
      <c r="O158" s="73" t="str">
        <f t="shared" si="14"/>
        <v/>
      </c>
      <c r="P158" s="73">
        <f t="shared" si="15"/>
        <v>0</v>
      </c>
      <c r="Q158" s="73" t="str">
        <f t="shared" si="16"/>
        <v/>
      </c>
      <c r="R158" s="73" t="str">
        <f t="shared" si="17"/>
        <v/>
      </c>
      <c r="S158" s="73" t="str">
        <f t="shared" si="18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N159" s="15"/>
      <c r="O159" s="73" t="str">
        <f t="shared" si="14"/>
        <v/>
      </c>
      <c r="P159" s="73">
        <f t="shared" si="15"/>
        <v>0</v>
      </c>
      <c r="Q159" s="73" t="str">
        <f t="shared" si="16"/>
        <v/>
      </c>
      <c r="R159" s="73" t="str">
        <f t="shared" si="17"/>
        <v/>
      </c>
      <c r="S159" s="73" t="str">
        <f t="shared" si="18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N160" s="15"/>
      <c r="O160" s="73" t="str">
        <f t="shared" si="14"/>
        <v/>
      </c>
      <c r="P160" s="73">
        <f t="shared" si="15"/>
        <v>0</v>
      </c>
      <c r="Q160" s="73" t="str">
        <f t="shared" si="16"/>
        <v/>
      </c>
      <c r="R160" s="73" t="str">
        <f t="shared" si="17"/>
        <v/>
      </c>
      <c r="S160" s="73" t="str">
        <f t="shared" si="18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N161" s="15"/>
      <c r="O161" s="73" t="str">
        <f t="shared" si="14"/>
        <v/>
      </c>
      <c r="P161" s="73">
        <f t="shared" si="15"/>
        <v>0</v>
      </c>
      <c r="Q161" s="73" t="str">
        <f t="shared" si="16"/>
        <v/>
      </c>
      <c r="R161" s="73" t="str">
        <f t="shared" si="17"/>
        <v/>
      </c>
      <c r="S161" s="73" t="str">
        <f t="shared" si="18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N162" s="15"/>
      <c r="O162" s="73" t="str">
        <f t="shared" si="14"/>
        <v/>
      </c>
      <c r="P162" s="73">
        <f t="shared" si="15"/>
        <v>0</v>
      </c>
      <c r="Q162" s="73" t="str">
        <f t="shared" si="16"/>
        <v/>
      </c>
      <c r="R162" s="73" t="str">
        <f t="shared" si="17"/>
        <v/>
      </c>
      <c r="S162" s="73" t="str">
        <f t="shared" si="18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N163" s="15"/>
      <c r="O163" s="73" t="str">
        <f t="shared" si="14"/>
        <v/>
      </c>
      <c r="P163" s="73">
        <f t="shared" si="15"/>
        <v>0</v>
      </c>
      <c r="Q163" s="73" t="str">
        <f t="shared" si="16"/>
        <v/>
      </c>
      <c r="R163" s="73" t="str">
        <f t="shared" si="17"/>
        <v/>
      </c>
      <c r="S163" s="73" t="str">
        <f t="shared" si="18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N164" s="15"/>
      <c r="O164" s="73" t="str">
        <f t="shared" si="14"/>
        <v/>
      </c>
      <c r="P164" s="73">
        <f t="shared" si="15"/>
        <v>0</v>
      </c>
      <c r="Q164" s="73" t="str">
        <f t="shared" si="16"/>
        <v/>
      </c>
      <c r="R164" s="73" t="str">
        <f t="shared" si="17"/>
        <v/>
      </c>
      <c r="S164" s="73" t="str">
        <f t="shared" si="18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N165" s="15"/>
      <c r="O165" s="73" t="str">
        <f t="shared" si="14"/>
        <v/>
      </c>
      <c r="P165" s="73">
        <f t="shared" si="15"/>
        <v>0</v>
      </c>
      <c r="Q165" s="73" t="str">
        <f t="shared" si="16"/>
        <v/>
      </c>
      <c r="R165" s="73" t="str">
        <f t="shared" si="17"/>
        <v/>
      </c>
      <c r="S165" s="73" t="str">
        <f t="shared" si="18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N166" s="15"/>
      <c r="O166" s="73" t="str">
        <f t="shared" si="14"/>
        <v/>
      </c>
      <c r="P166" s="73">
        <f t="shared" si="15"/>
        <v>0</v>
      </c>
      <c r="Q166" s="73" t="str">
        <f t="shared" si="16"/>
        <v/>
      </c>
      <c r="R166" s="73" t="str">
        <f t="shared" si="17"/>
        <v/>
      </c>
      <c r="S166" s="73" t="str">
        <f t="shared" si="18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N167" s="15"/>
      <c r="O167" s="73" t="str">
        <f t="shared" si="14"/>
        <v/>
      </c>
      <c r="P167" s="73">
        <f t="shared" si="15"/>
        <v>0</v>
      </c>
      <c r="Q167" s="73" t="str">
        <f t="shared" si="16"/>
        <v/>
      </c>
      <c r="R167" s="73" t="str">
        <f t="shared" si="17"/>
        <v/>
      </c>
      <c r="S167" s="73" t="str">
        <f t="shared" si="18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N168" s="15"/>
      <c r="O168" s="73" t="str">
        <f t="shared" si="14"/>
        <v/>
      </c>
      <c r="P168" s="73">
        <f t="shared" si="15"/>
        <v>0</v>
      </c>
      <c r="Q168" s="73" t="str">
        <f t="shared" si="16"/>
        <v/>
      </c>
      <c r="R168" s="73" t="str">
        <f t="shared" si="17"/>
        <v/>
      </c>
      <c r="S168" s="73" t="str">
        <f t="shared" si="18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N169" s="15"/>
      <c r="O169" s="73" t="str">
        <f t="shared" si="14"/>
        <v/>
      </c>
      <c r="P169" s="73">
        <f t="shared" si="15"/>
        <v>0</v>
      </c>
      <c r="Q169" s="73" t="str">
        <f t="shared" si="16"/>
        <v/>
      </c>
      <c r="R169" s="73" t="str">
        <f t="shared" si="17"/>
        <v/>
      </c>
      <c r="S169" s="73" t="str">
        <f t="shared" si="18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N170" s="15"/>
      <c r="O170" s="73" t="str">
        <f t="shared" si="14"/>
        <v/>
      </c>
      <c r="P170" s="73">
        <f t="shared" si="15"/>
        <v>0</v>
      </c>
      <c r="Q170" s="73" t="str">
        <f t="shared" si="16"/>
        <v/>
      </c>
      <c r="R170" s="73" t="str">
        <f t="shared" si="17"/>
        <v/>
      </c>
      <c r="S170" s="73" t="str">
        <f t="shared" si="18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N171" s="15"/>
      <c r="O171" s="73" t="str">
        <f t="shared" si="14"/>
        <v/>
      </c>
      <c r="P171" s="73">
        <f t="shared" si="15"/>
        <v>0</v>
      </c>
      <c r="Q171" s="73" t="str">
        <f t="shared" si="16"/>
        <v/>
      </c>
      <c r="R171" s="73" t="str">
        <f t="shared" si="17"/>
        <v/>
      </c>
      <c r="S171" s="73" t="str">
        <f t="shared" si="18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N172" s="15"/>
      <c r="O172" s="73" t="str">
        <f t="shared" si="14"/>
        <v/>
      </c>
      <c r="P172" s="73">
        <f t="shared" si="15"/>
        <v>0</v>
      </c>
      <c r="Q172" s="73" t="str">
        <f t="shared" si="16"/>
        <v/>
      </c>
      <c r="R172" s="73" t="str">
        <f t="shared" si="17"/>
        <v/>
      </c>
      <c r="S172" s="73" t="str">
        <f t="shared" si="18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N173" s="15"/>
      <c r="O173" s="73" t="str">
        <f t="shared" si="14"/>
        <v/>
      </c>
      <c r="P173" s="73">
        <f t="shared" si="15"/>
        <v>0</v>
      </c>
      <c r="Q173" s="73" t="str">
        <f t="shared" si="16"/>
        <v/>
      </c>
      <c r="R173" s="73" t="str">
        <f t="shared" si="17"/>
        <v/>
      </c>
      <c r="S173" s="73" t="str">
        <f t="shared" si="18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N174" s="15"/>
      <c r="O174" s="73" t="str">
        <f t="shared" si="14"/>
        <v/>
      </c>
      <c r="P174" s="73">
        <f t="shared" si="15"/>
        <v>0</v>
      </c>
      <c r="Q174" s="73" t="str">
        <f t="shared" si="16"/>
        <v/>
      </c>
      <c r="R174" s="73" t="str">
        <f t="shared" si="17"/>
        <v/>
      </c>
      <c r="S174" s="73" t="str">
        <f t="shared" si="18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N175" s="15"/>
      <c r="O175" s="73" t="str">
        <f t="shared" si="14"/>
        <v/>
      </c>
      <c r="P175" s="73">
        <f t="shared" si="15"/>
        <v>0</v>
      </c>
      <c r="Q175" s="73" t="str">
        <f t="shared" si="16"/>
        <v/>
      </c>
      <c r="R175" s="73" t="str">
        <f t="shared" si="17"/>
        <v/>
      </c>
      <c r="S175" s="73" t="str">
        <f t="shared" si="18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N176" s="15"/>
      <c r="O176" s="73" t="str">
        <f t="shared" si="14"/>
        <v/>
      </c>
      <c r="P176" s="73">
        <f t="shared" si="15"/>
        <v>0</v>
      </c>
      <c r="Q176" s="73" t="str">
        <f t="shared" si="16"/>
        <v/>
      </c>
      <c r="R176" s="73" t="str">
        <f t="shared" si="17"/>
        <v/>
      </c>
      <c r="S176" s="73" t="str">
        <f t="shared" si="18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N177" s="15"/>
      <c r="O177" s="73" t="str">
        <f t="shared" si="14"/>
        <v/>
      </c>
      <c r="P177" s="73">
        <f t="shared" si="15"/>
        <v>0</v>
      </c>
      <c r="Q177" s="73" t="str">
        <f t="shared" si="16"/>
        <v/>
      </c>
      <c r="R177" s="73" t="str">
        <f t="shared" si="17"/>
        <v/>
      </c>
      <c r="S177" s="73" t="str">
        <f t="shared" si="18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N178" s="15"/>
      <c r="O178" s="73" t="str">
        <f t="shared" si="14"/>
        <v/>
      </c>
      <c r="P178" s="73">
        <f t="shared" si="15"/>
        <v>0</v>
      </c>
      <c r="Q178" s="73" t="str">
        <f t="shared" si="16"/>
        <v/>
      </c>
      <c r="R178" s="73" t="str">
        <f t="shared" si="17"/>
        <v/>
      </c>
      <c r="S178" s="73" t="str">
        <f t="shared" si="18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N179" s="15"/>
      <c r="O179" s="73" t="str">
        <f t="shared" si="14"/>
        <v/>
      </c>
      <c r="P179" s="73">
        <f t="shared" si="15"/>
        <v>0</v>
      </c>
      <c r="Q179" s="73" t="str">
        <f t="shared" si="16"/>
        <v/>
      </c>
      <c r="R179" s="73" t="str">
        <f t="shared" si="17"/>
        <v/>
      </c>
      <c r="S179" s="73" t="str">
        <f t="shared" si="18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N180" s="15"/>
      <c r="O180" s="73" t="str">
        <f t="shared" si="14"/>
        <v/>
      </c>
      <c r="P180" s="73">
        <f t="shared" si="15"/>
        <v>0</v>
      </c>
      <c r="Q180" s="73" t="str">
        <f t="shared" si="16"/>
        <v/>
      </c>
      <c r="R180" s="73" t="str">
        <f t="shared" si="17"/>
        <v/>
      </c>
      <c r="S180" s="73" t="str">
        <f t="shared" si="18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N181" s="15"/>
      <c r="O181" s="73" t="str">
        <f t="shared" si="14"/>
        <v/>
      </c>
      <c r="P181" s="73">
        <f t="shared" si="15"/>
        <v>0</v>
      </c>
      <c r="Q181" s="73" t="str">
        <f t="shared" si="16"/>
        <v/>
      </c>
      <c r="R181" s="73" t="str">
        <f t="shared" si="17"/>
        <v/>
      </c>
      <c r="S181" s="73" t="str">
        <f t="shared" si="18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N182" s="15"/>
      <c r="O182" s="73" t="str">
        <f t="shared" si="14"/>
        <v/>
      </c>
      <c r="P182" s="73">
        <f t="shared" si="15"/>
        <v>0</v>
      </c>
      <c r="Q182" s="73" t="str">
        <f t="shared" si="16"/>
        <v/>
      </c>
      <c r="R182" s="73" t="str">
        <f t="shared" si="17"/>
        <v/>
      </c>
      <c r="S182" s="73" t="str">
        <f t="shared" si="18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N183" s="15"/>
      <c r="O183" s="73" t="str">
        <f t="shared" si="14"/>
        <v/>
      </c>
      <c r="P183" s="73">
        <f t="shared" si="15"/>
        <v>0</v>
      </c>
      <c r="Q183" s="73" t="str">
        <f t="shared" si="16"/>
        <v/>
      </c>
      <c r="R183" s="73" t="str">
        <f t="shared" si="17"/>
        <v/>
      </c>
      <c r="S183" s="73" t="str">
        <f t="shared" si="18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N184" s="15"/>
      <c r="O184" s="73" t="str">
        <f t="shared" si="14"/>
        <v/>
      </c>
      <c r="P184" s="73">
        <f t="shared" si="15"/>
        <v>0</v>
      </c>
      <c r="Q184" s="73" t="str">
        <f t="shared" si="16"/>
        <v/>
      </c>
      <c r="R184" s="73" t="str">
        <f t="shared" si="17"/>
        <v/>
      </c>
      <c r="S184" s="73" t="str">
        <f t="shared" si="18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N185" s="15"/>
      <c r="O185" s="73" t="str">
        <f t="shared" si="14"/>
        <v/>
      </c>
      <c r="P185" s="73">
        <f t="shared" si="15"/>
        <v>0</v>
      </c>
      <c r="Q185" s="73" t="str">
        <f t="shared" si="16"/>
        <v/>
      </c>
      <c r="R185" s="73" t="str">
        <f t="shared" si="17"/>
        <v/>
      </c>
      <c r="S185" s="73" t="str">
        <f t="shared" si="18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N186" s="15"/>
      <c r="O186" s="73" t="str">
        <f t="shared" si="14"/>
        <v/>
      </c>
      <c r="P186" s="73">
        <f t="shared" si="15"/>
        <v>0</v>
      </c>
      <c r="Q186" s="73" t="str">
        <f t="shared" si="16"/>
        <v/>
      </c>
      <c r="R186" s="73" t="str">
        <f t="shared" si="17"/>
        <v/>
      </c>
      <c r="S186" s="73" t="str">
        <f t="shared" si="18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N187" s="15"/>
      <c r="O187" s="73" t="str">
        <f t="shared" si="14"/>
        <v/>
      </c>
      <c r="P187" s="73">
        <f t="shared" si="15"/>
        <v>0</v>
      </c>
      <c r="Q187" s="73" t="str">
        <f t="shared" si="16"/>
        <v/>
      </c>
      <c r="R187" s="73" t="str">
        <f t="shared" si="17"/>
        <v/>
      </c>
      <c r="S187" s="73" t="str">
        <f t="shared" si="18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N188" s="15"/>
      <c r="O188" s="73" t="str">
        <f t="shared" si="14"/>
        <v/>
      </c>
      <c r="P188" s="73">
        <f t="shared" si="15"/>
        <v>0</v>
      </c>
      <c r="Q188" s="73" t="str">
        <f t="shared" si="16"/>
        <v/>
      </c>
      <c r="R188" s="73" t="str">
        <f t="shared" si="17"/>
        <v/>
      </c>
      <c r="S188" s="73" t="str">
        <f t="shared" si="18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N189" s="15"/>
      <c r="O189" s="73" t="str">
        <f t="shared" si="14"/>
        <v/>
      </c>
      <c r="P189" s="73">
        <f t="shared" si="15"/>
        <v>0</v>
      </c>
      <c r="Q189" s="73" t="str">
        <f t="shared" si="16"/>
        <v/>
      </c>
      <c r="R189" s="73" t="str">
        <f t="shared" si="17"/>
        <v/>
      </c>
      <c r="S189" s="73" t="str">
        <f t="shared" si="18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N190" s="15"/>
      <c r="O190" s="73" t="str">
        <f t="shared" si="14"/>
        <v/>
      </c>
      <c r="P190" s="73">
        <f t="shared" si="15"/>
        <v>0</v>
      </c>
      <c r="Q190" s="73" t="str">
        <f t="shared" si="16"/>
        <v/>
      </c>
      <c r="R190" s="73" t="str">
        <f t="shared" si="17"/>
        <v/>
      </c>
      <c r="S190" s="73" t="str">
        <f t="shared" si="18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N191" s="15"/>
      <c r="O191" s="73" t="str">
        <f t="shared" si="14"/>
        <v/>
      </c>
      <c r="P191" s="73">
        <f t="shared" si="15"/>
        <v>0</v>
      </c>
      <c r="Q191" s="73" t="str">
        <f t="shared" si="16"/>
        <v/>
      </c>
      <c r="R191" s="73" t="str">
        <f t="shared" si="17"/>
        <v/>
      </c>
      <c r="S191" s="73" t="str">
        <f t="shared" si="18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N192" s="15"/>
      <c r="O192" s="73" t="str">
        <f t="shared" si="14"/>
        <v/>
      </c>
      <c r="P192" s="73">
        <f t="shared" si="15"/>
        <v>0</v>
      </c>
      <c r="Q192" s="73" t="str">
        <f t="shared" si="16"/>
        <v/>
      </c>
      <c r="R192" s="73" t="str">
        <f t="shared" si="17"/>
        <v/>
      </c>
      <c r="S192" s="73" t="str">
        <f t="shared" si="18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N193" s="15"/>
      <c r="O193" s="73" t="str">
        <f t="shared" si="14"/>
        <v/>
      </c>
      <c r="P193" s="73">
        <f t="shared" si="15"/>
        <v>0</v>
      </c>
      <c r="Q193" s="73" t="str">
        <f t="shared" si="16"/>
        <v/>
      </c>
      <c r="R193" s="73" t="str">
        <f t="shared" si="17"/>
        <v/>
      </c>
      <c r="S193" s="73" t="str">
        <f t="shared" si="18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N194" s="15"/>
      <c r="O194" s="73" t="str">
        <f t="shared" si="14"/>
        <v/>
      </c>
      <c r="P194" s="73">
        <f t="shared" si="15"/>
        <v>0</v>
      </c>
      <c r="Q194" s="73" t="str">
        <f t="shared" si="16"/>
        <v/>
      </c>
      <c r="R194" s="73" t="str">
        <f t="shared" si="17"/>
        <v/>
      </c>
      <c r="S194" s="73" t="str">
        <f t="shared" si="18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N195" s="15"/>
      <c r="O195" s="73" t="str">
        <f t="shared" si="14"/>
        <v/>
      </c>
      <c r="P195" s="73">
        <f t="shared" si="15"/>
        <v>0</v>
      </c>
      <c r="Q195" s="73" t="str">
        <f t="shared" si="16"/>
        <v/>
      </c>
      <c r="R195" s="73" t="str">
        <f t="shared" si="17"/>
        <v/>
      </c>
      <c r="S195" s="73" t="str">
        <f t="shared" si="18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N196" s="15"/>
      <c r="O196" s="73" t="str">
        <f t="shared" si="14"/>
        <v/>
      </c>
      <c r="P196" s="73">
        <f t="shared" si="15"/>
        <v>0</v>
      </c>
      <c r="Q196" s="73" t="str">
        <f t="shared" si="16"/>
        <v/>
      </c>
      <c r="R196" s="73" t="str">
        <f t="shared" si="17"/>
        <v/>
      </c>
      <c r="S196" s="73" t="str">
        <f t="shared" si="18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N197" s="15"/>
      <c r="O197" s="73" t="str">
        <f t="shared" si="14"/>
        <v/>
      </c>
      <c r="P197" s="73">
        <f t="shared" si="15"/>
        <v>0</v>
      </c>
      <c r="Q197" s="73" t="str">
        <f t="shared" si="16"/>
        <v/>
      </c>
      <c r="R197" s="73" t="str">
        <f t="shared" si="17"/>
        <v/>
      </c>
      <c r="S197" s="73" t="str">
        <f t="shared" si="18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N198" s="15"/>
      <c r="O198" s="73" t="str">
        <f t="shared" si="14"/>
        <v/>
      </c>
      <c r="P198" s="73">
        <f t="shared" si="15"/>
        <v>0</v>
      </c>
      <c r="Q198" s="73" t="str">
        <f t="shared" si="16"/>
        <v/>
      </c>
      <c r="R198" s="73" t="str">
        <f t="shared" si="17"/>
        <v/>
      </c>
      <c r="S198" s="73" t="str">
        <f t="shared" si="18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N199" s="15"/>
      <c r="O199" s="73" t="str">
        <f t="shared" si="14"/>
        <v/>
      </c>
      <c r="P199" s="73">
        <f t="shared" si="15"/>
        <v>0</v>
      </c>
      <c r="Q199" s="73" t="str">
        <f t="shared" si="16"/>
        <v/>
      </c>
      <c r="R199" s="73" t="str">
        <f t="shared" si="17"/>
        <v/>
      </c>
      <c r="S199" s="73" t="str">
        <f t="shared" si="18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N200" s="15"/>
      <c r="O200" s="73" t="str">
        <f t="shared" si="14"/>
        <v/>
      </c>
      <c r="P200" s="73">
        <f t="shared" si="15"/>
        <v>0</v>
      </c>
      <c r="Q200" s="73" t="str">
        <f t="shared" si="16"/>
        <v/>
      </c>
      <c r="R200" s="73" t="str">
        <f t="shared" si="17"/>
        <v/>
      </c>
      <c r="S200" s="73" t="str">
        <f t="shared" si="18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N201" s="15"/>
      <c r="O201" s="73" t="str">
        <f t="shared" si="14"/>
        <v/>
      </c>
      <c r="P201" s="73">
        <f t="shared" si="15"/>
        <v>0</v>
      </c>
      <c r="Q201" s="73" t="str">
        <f t="shared" si="16"/>
        <v/>
      </c>
      <c r="R201" s="73" t="str">
        <f t="shared" si="17"/>
        <v/>
      </c>
      <c r="S201" s="73" t="str">
        <f t="shared" si="18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N202" s="15"/>
      <c r="O202" s="73" t="str">
        <f t="shared" si="14"/>
        <v/>
      </c>
      <c r="P202" s="73">
        <f t="shared" si="15"/>
        <v>0</v>
      </c>
      <c r="Q202" s="73" t="str">
        <f t="shared" si="16"/>
        <v/>
      </c>
      <c r="R202" s="73" t="str">
        <f t="shared" si="17"/>
        <v/>
      </c>
      <c r="S202" s="73" t="str">
        <f t="shared" si="18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N203" s="15"/>
      <c r="O203" s="73" t="str">
        <f t="shared" si="14"/>
        <v/>
      </c>
      <c r="P203" s="73">
        <f t="shared" si="15"/>
        <v>0</v>
      </c>
      <c r="Q203" s="73" t="str">
        <f t="shared" si="16"/>
        <v/>
      </c>
      <c r="R203" s="73" t="str">
        <f t="shared" si="17"/>
        <v/>
      </c>
      <c r="S203" s="73" t="str">
        <f t="shared" si="18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N204" s="15"/>
      <c r="O204" s="73" t="str">
        <f t="shared" si="14"/>
        <v/>
      </c>
      <c r="P204" s="73">
        <f t="shared" si="15"/>
        <v>0</v>
      </c>
      <c r="Q204" s="73" t="str">
        <f t="shared" si="16"/>
        <v/>
      </c>
      <c r="R204" s="73" t="str">
        <f t="shared" si="17"/>
        <v/>
      </c>
      <c r="S204" s="73" t="str">
        <f t="shared" si="18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N205" s="15"/>
      <c r="O205" s="73" t="str">
        <f t="shared" si="14"/>
        <v/>
      </c>
      <c r="P205" s="73">
        <f t="shared" si="15"/>
        <v>0</v>
      </c>
      <c r="Q205" s="73" t="str">
        <f t="shared" si="16"/>
        <v/>
      </c>
      <c r="R205" s="73" t="str">
        <f t="shared" si="17"/>
        <v/>
      </c>
      <c r="S205" s="73" t="str">
        <f t="shared" si="18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N206" s="15"/>
      <c r="O206" s="73" t="str">
        <f t="shared" si="14"/>
        <v/>
      </c>
      <c r="P206" s="73">
        <f t="shared" si="15"/>
        <v>0</v>
      </c>
      <c r="Q206" s="73" t="str">
        <f t="shared" si="16"/>
        <v/>
      </c>
      <c r="R206" s="73" t="str">
        <f t="shared" si="17"/>
        <v/>
      </c>
      <c r="S206" s="73" t="str">
        <f t="shared" si="18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N207" s="15"/>
      <c r="O207" s="73" t="str">
        <f t="shared" ref="O207:O270" si="20">IF($H207="E",G207,"")</f>
        <v/>
      </c>
      <c r="P207" s="73">
        <f t="shared" si="15"/>
        <v>0</v>
      </c>
      <c r="Q207" s="73" t="str">
        <f t="shared" si="16"/>
        <v/>
      </c>
      <c r="R207" s="73" t="str">
        <f t="shared" si="17"/>
        <v/>
      </c>
      <c r="S207" s="73" t="str">
        <f t="shared" si="18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N208" s="15"/>
      <c r="O208" s="73" t="str">
        <f t="shared" si="20"/>
        <v/>
      </c>
      <c r="P208" s="73">
        <f t="shared" ref="P208:P271" si="21">IF($H208=0%,G208,"")</f>
        <v>0</v>
      </c>
      <c r="Q208" s="73" t="str">
        <f t="shared" ref="Q208:Q271" si="22">IF(OR($H208=2%,$H208=6%,$H208=8%),$I208/$H208,"")</f>
        <v/>
      </c>
      <c r="R208" s="73" t="str">
        <f t="shared" ref="R208:R271" si="23">IF(OR($H208=15%,$H208=16%),$I208/$H208,"")</f>
        <v/>
      </c>
      <c r="S208" s="73" t="str">
        <f t="shared" ref="S208:S271" si="24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N209" s="15"/>
      <c r="O209" s="73" t="str">
        <f t="shared" si="20"/>
        <v/>
      </c>
      <c r="P209" s="73">
        <f t="shared" si="21"/>
        <v>0</v>
      </c>
      <c r="Q209" s="73" t="str">
        <f t="shared" si="22"/>
        <v/>
      </c>
      <c r="R209" s="73" t="str">
        <f t="shared" si="23"/>
        <v/>
      </c>
      <c r="S209" s="73" t="str">
        <f t="shared" si="24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N210" s="15"/>
      <c r="O210" s="73" t="str">
        <f t="shared" si="20"/>
        <v/>
      </c>
      <c r="P210" s="73">
        <f t="shared" si="21"/>
        <v>0</v>
      </c>
      <c r="Q210" s="73" t="str">
        <f t="shared" si="22"/>
        <v/>
      </c>
      <c r="R210" s="73" t="str">
        <f t="shared" si="23"/>
        <v/>
      </c>
      <c r="S210" s="73" t="str">
        <f t="shared" si="24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N211" s="15"/>
      <c r="O211" s="73" t="str">
        <f t="shared" si="20"/>
        <v/>
      </c>
      <c r="P211" s="73">
        <f t="shared" si="21"/>
        <v>0</v>
      </c>
      <c r="Q211" s="73" t="str">
        <f t="shared" si="22"/>
        <v/>
      </c>
      <c r="R211" s="73" t="str">
        <f t="shared" si="23"/>
        <v/>
      </c>
      <c r="S211" s="73" t="str">
        <f t="shared" si="24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N212" s="15"/>
      <c r="O212" s="73" t="str">
        <f t="shared" si="20"/>
        <v/>
      </c>
      <c r="P212" s="73">
        <f t="shared" si="21"/>
        <v>0</v>
      </c>
      <c r="Q212" s="73" t="str">
        <f t="shared" si="22"/>
        <v/>
      </c>
      <c r="R212" s="73" t="str">
        <f t="shared" si="23"/>
        <v/>
      </c>
      <c r="S212" s="73" t="str">
        <f t="shared" si="24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N213" s="15"/>
      <c r="O213" s="73" t="str">
        <f t="shared" si="20"/>
        <v/>
      </c>
      <c r="P213" s="73">
        <f t="shared" si="21"/>
        <v>0</v>
      </c>
      <c r="Q213" s="73" t="str">
        <f t="shared" si="22"/>
        <v/>
      </c>
      <c r="R213" s="73" t="str">
        <f t="shared" si="23"/>
        <v/>
      </c>
      <c r="S213" s="73" t="str">
        <f t="shared" si="24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N214" s="15"/>
      <c r="O214" s="73" t="str">
        <f t="shared" si="20"/>
        <v/>
      </c>
      <c r="P214" s="73">
        <f t="shared" si="21"/>
        <v>0</v>
      </c>
      <c r="Q214" s="73" t="str">
        <f t="shared" si="22"/>
        <v/>
      </c>
      <c r="R214" s="73" t="str">
        <f t="shared" si="23"/>
        <v/>
      </c>
      <c r="S214" s="73" t="str">
        <f t="shared" si="24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N215" s="15"/>
      <c r="O215" s="73" t="str">
        <f t="shared" si="20"/>
        <v/>
      </c>
      <c r="P215" s="73">
        <f t="shared" si="21"/>
        <v>0</v>
      </c>
      <c r="Q215" s="73" t="str">
        <f t="shared" si="22"/>
        <v/>
      </c>
      <c r="R215" s="73" t="str">
        <f t="shared" si="23"/>
        <v/>
      </c>
      <c r="S215" s="73" t="str">
        <f t="shared" si="24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N216" s="15"/>
      <c r="O216" s="73" t="str">
        <f t="shared" si="20"/>
        <v/>
      </c>
      <c r="P216" s="73">
        <f t="shared" si="21"/>
        <v>0</v>
      </c>
      <c r="Q216" s="73" t="str">
        <f t="shared" si="22"/>
        <v/>
      </c>
      <c r="R216" s="73" t="str">
        <f t="shared" si="23"/>
        <v/>
      </c>
      <c r="S216" s="73" t="str">
        <f t="shared" si="24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N217" s="15"/>
      <c r="O217" s="73" t="str">
        <f t="shared" si="20"/>
        <v/>
      </c>
      <c r="P217" s="73">
        <f t="shared" si="21"/>
        <v>0</v>
      </c>
      <c r="Q217" s="73" t="str">
        <f t="shared" si="22"/>
        <v/>
      </c>
      <c r="R217" s="73" t="str">
        <f t="shared" si="23"/>
        <v/>
      </c>
      <c r="S217" s="73" t="str">
        <f t="shared" si="24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N218" s="15"/>
      <c r="O218" s="73" t="str">
        <f t="shared" si="20"/>
        <v/>
      </c>
      <c r="P218" s="73">
        <f t="shared" si="21"/>
        <v>0</v>
      </c>
      <c r="Q218" s="73" t="str">
        <f t="shared" si="22"/>
        <v/>
      </c>
      <c r="R218" s="73" t="str">
        <f t="shared" si="23"/>
        <v/>
      </c>
      <c r="S218" s="73" t="str">
        <f t="shared" si="24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N219" s="15"/>
      <c r="O219" s="73" t="str">
        <f t="shared" si="20"/>
        <v/>
      </c>
      <c r="P219" s="73">
        <f t="shared" si="21"/>
        <v>0</v>
      </c>
      <c r="Q219" s="73" t="str">
        <f t="shared" si="22"/>
        <v/>
      </c>
      <c r="R219" s="73" t="str">
        <f t="shared" si="23"/>
        <v/>
      </c>
      <c r="S219" s="73" t="str">
        <f t="shared" si="24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N220" s="15"/>
      <c r="O220" s="73" t="str">
        <f t="shared" si="20"/>
        <v/>
      </c>
      <c r="P220" s="73">
        <f t="shared" si="21"/>
        <v>0</v>
      </c>
      <c r="Q220" s="73" t="str">
        <f t="shared" si="22"/>
        <v/>
      </c>
      <c r="R220" s="73" t="str">
        <f t="shared" si="23"/>
        <v/>
      </c>
      <c r="S220" s="73" t="str">
        <f t="shared" si="24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N221" s="15"/>
      <c r="O221" s="73" t="str">
        <f t="shared" si="20"/>
        <v/>
      </c>
      <c r="P221" s="73">
        <f t="shared" si="21"/>
        <v>0</v>
      </c>
      <c r="Q221" s="73" t="str">
        <f t="shared" si="22"/>
        <v/>
      </c>
      <c r="R221" s="73" t="str">
        <f t="shared" si="23"/>
        <v/>
      </c>
      <c r="S221" s="73" t="str">
        <f t="shared" si="24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N222" s="15"/>
      <c r="O222" s="73" t="str">
        <f t="shared" si="20"/>
        <v/>
      </c>
      <c r="P222" s="73">
        <f t="shared" si="21"/>
        <v>0</v>
      </c>
      <c r="Q222" s="73" t="str">
        <f t="shared" si="22"/>
        <v/>
      </c>
      <c r="R222" s="73" t="str">
        <f t="shared" si="23"/>
        <v/>
      </c>
      <c r="S222" s="73" t="str">
        <f t="shared" si="24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N223" s="15"/>
      <c r="O223" s="73" t="str">
        <f t="shared" si="20"/>
        <v/>
      </c>
      <c r="P223" s="73">
        <f t="shared" si="21"/>
        <v>0</v>
      </c>
      <c r="Q223" s="73" t="str">
        <f t="shared" si="22"/>
        <v/>
      </c>
      <c r="R223" s="73" t="str">
        <f t="shared" si="23"/>
        <v/>
      </c>
      <c r="S223" s="73" t="str">
        <f t="shared" si="24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N224" s="15"/>
      <c r="O224" s="73" t="str">
        <f t="shared" si="20"/>
        <v/>
      </c>
      <c r="P224" s="73">
        <f t="shared" si="21"/>
        <v>0</v>
      </c>
      <c r="Q224" s="73" t="str">
        <f t="shared" si="22"/>
        <v/>
      </c>
      <c r="R224" s="73" t="str">
        <f t="shared" si="23"/>
        <v/>
      </c>
      <c r="S224" s="73" t="str">
        <f t="shared" si="24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N225" s="15"/>
      <c r="O225" s="73" t="str">
        <f t="shared" si="20"/>
        <v/>
      </c>
      <c r="P225" s="73">
        <f t="shared" si="21"/>
        <v>0</v>
      </c>
      <c r="Q225" s="73" t="str">
        <f t="shared" si="22"/>
        <v/>
      </c>
      <c r="R225" s="73" t="str">
        <f t="shared" si="23"/>
        <v/>
      </c>
      <c r="S225" s="73" t="str">
        <f t="shared" si="24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N226" s="15"/>
      <c r="O226" s="73" t="str">
        <f t="shared" si="20"/>
        <v/>
      </c>
      <c r="P226" s="73">
        <f t="shared" si="21"/>
        <v>0</v>
      </c>
      <c r="Q226" s="73" t="str">
        <f t="shared" si="22"/>
        <v/>
      </c>
      <c r="R226" s="73" t="str">
        <f t="shared" si="23"/>
        <v/>
      </c>
      <c r="S226" s="73" t="str">
        <f t="shared" si="24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N227" s="15"/>
      <c r="O227" s="73" t="str">
        <f t="shared" si="20"/>
        <v/>
      </c>
      <c r="P227" s="73">
        <f t="shared" si="21"/>
        <v>0</v>
      </c>
      <c r="Q227" s="73" t="str">
        <f t="shared" si="22"/>
        <v/>
      </c>
      <c r="R227" s="73" t="str">
        <f t="shared" si="23"/>
        <v/>
      </c>
      <c r="S227" s="73" t="str">
        <f t="shared" si="24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N228" s="15"/>
      <c r="O228" s="73" t="str">
        <f t="shared" si="20"/>
        <v/>
      </c>
      <c r="P228" s="73">
        <f t="shared" si="21"/>
        <v>0</v>
      </c>
      <c r="Q228" s="73" t="str">
        <f t="shared" si="22"/>
        <v/>
      </c>
      <c r="R228" s="73" t="str">
        <f t="shared" si="23"/>
        <v/>
      </c>
      <c r="S228" s="73" t="str">
        <f t="shared" si="24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N229" s="15"/>
      <c r="O229" s="73" t="str">
        <f t="shared" si="20"/>
        <v/>
      </c>
      <c r="P229" s="73">
        <f t="shared" si="21"/>
        <v>0</v>
      </c>
      <c r="Q229" s="73" t="str">
        <f t="shared" si="22"/>
        <v/>
      </c>
      <c r="R229" s="73" t="str">
        <f t="shared" si="23"/>
        <v/>
      </c>
      <c r="S229" s="73" t="str">
        <f t="shared" si="24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N230" s="15"/>
      <c r="O230" s="73" t="str">
        <f t="shared" si="20"/>
        <v/>
      </c>
      <c r="P230" s="73">
        <f t="shared" si="21"/>
        <v>0</v>
      </c>
      <c r="Q230" s="73" t="str">
        <f t="shared" si="22"/>
        <v/>
      </c>
      <c r="R230" s="73" t="str">
        <f t="shared" si="23"/>
        <v/>
      </c>
      <c r="S230" s="73" t="str">
        <f t="shared" si="24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N231" s="15"/>
      <c r="O231" s="73" t="str">
        <f t="shared" si="20"/>
        <v/>
      </c>
      <c r="P231" s="73">
        <f t="shared" si="21"/>
        <v>0</v>
      </c>
      <c r="Q231" s="73" t="str">
        <f t="shared" si="22"/>
        <v/>
      </c>
      <c r="R231" s="73" t="str">
        <f t="shared" si="23"/>
        <v/>
      </c>
      <c r="S231" s="73" t="str">
        <f t="shared" si="24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N232" s="15"/>
      <c r="O232" s="73" t="str">
        <f t="shared" si="20"/>
        <v/>
      </c>
      <c r="P232" s="73">
        <f t="shared" si="21"/>
        <v>0</v>
      </c>
      <c r="Q232" s="73" t="str">
        <f t="shared" si="22"/>
        <v/>
      </c>
      <c r="R232" s="73" t="str">
        <f t="shared" si="23"/>
        <v/>
      </c>
      <c r="S232" s="73" t="str">
        <f t="shared" si="24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N233" s="15"/>
      <c r="O233" s="73" t="str">
        <f t="shared" si="20"/>
        <v/>
      </c>
      <c r="P233" s="73">
        <f t="shared" si="21"/>
        <v>0</v>
      </c>
      <c r="Q233" s="73" t="str">
        <f t="shared" si="22"/>
        <v/>
      </c>
      <c r="R233" s="73" t="str">
        <f t="shared" si="23"/>
        <v/>
      </c>
      <c r="S233" s="73" t="str">
        <f t="shared" si="24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N234" s="15"/>
      <c r="O234" s="73" t="str">
        <f t="shared" si="20"/>
        <v/>
      </c>
      <c r="P234" s="73">
        <f t="shared" si="21"/>
        <v>0</v>
      </c>
      <c r="Q234" s="73" t="str">
        <f t="shared" si="22"/>
        <v/>
      </c>
      <c r="R234" s="73" t="str">
        <f t="shared" si="23"/>
        <v/>
      </c>
      <c r="S234" s="73" t="str">
        <f t="shared" si="24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N235" s="15"/>
      <c r="O235" s="73" t="str">
        <f t="shared" si="20"/>
        <v/>
      </c>
      <c r="P235" s="73">
        <f t="shared" si="21"/>
        <v>0</v>
      </c>
      <c r="Q235" s="73" t="str">
        <f t="shared" si="22"/>
        <v/>
      </c>
      <c r="R235" s="73" t="str">
        <f t="shared" si="23"/>
        <v/>
      </c>
      <c r="S235" s="73" t="str">
        <f t="shared" si="24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N236" s="15"/>
      <c r="O236" s="73" t="str">
        <f t="shared" si="20"/>
        <v/>
      </c>
      <c r="P236" s="73">
        <f t="shared" si="21"/>
        <v>0</v>
      </c>
      <c r="Q236" s="73" t="str">
        <f t="shared" si="22"/>
        <v/>
      </c>
      <c r="R236" s="73" t="str">
        <f t="shared" si="23"/>
        <v/>
      </c>
      <c r="S236" s="73" t="str">
        <f t="shared" si="24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N237" s="15"/>
      <c r="O237" s="73" t="str">
        <f t="shared" si="20"/>
        <v/>
      </c>
      <c r="P237" s="73">
        <f t="shared" si="21"/>
        <v>0</v>
      </c>
      <c r="Q237" s="73" t="str">
        <f t="shared" si="22"/>
        <v/>
      </c>
      <c r="R237" s="73" t="str">
        <f t="shared" si="23"/>
        <v/>
      </c>
      <c r="S237" s="73" t="str">
        <f t="shared" si="24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N238" s="15"/>
      <c r="O238" s="73" t="str">
        <f t="shared" si="20"/>
        <v/>
      </c>
      <c r="P238" s="73">
        <f t="shared" si="21"/>
        <v>0</v>
      </c>
      <c r="Q238" s="73" t="str">
        <f t="shared" si="22"/>
        <v/>
      </c>
      <c r="R238" s="73" t="str">
        <f t="shared" si="23"/>
        <v/>
      </c>
      <c r="S238" s="73" t="str">
        <f t="shared" si="24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N239" s="15"/>
      <c r="O239" s="73" t="str">
        <f t="shared" si="20"/>
        <v/>
      </c>
      <c r="P239" s="73">
        <f t="shared" si="21"/>
        <v>0</v>
      </c>
      <c r="Q239" s="73" t="str">
        <f t="shared" si="22"/>
        <v/>
      </c>
      <c r="R239" s="73" t="str">
        <f t="shared" si="23"/>
        <v/>
      </c>
      <c r="S239" s="73" t="str">
        <f t="shared" si="24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N240" s="15"/>
      <c r="O240" s="73" t="str">
        <f t="shared" si="20"/>
        <v/>
      </c>
      <c r="P240" s="73">
        <f t="shared" si="21"/>
        <v>0</v>
      </c>
      <c r="Q240" s="73" t="str">
        <f t="shared" si="22"/>
        <v/>
      </c>
      <c r="R240" s="73" t="str">
        <f t="shared" si="23"/>
        <v/>
      </c>
      <c r="S240" s="73" t="str">
        <f t="shared" si="24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N241" s="15"/>
      <c r="O241" s="73" t="str">
        <f t="shared" si="20"/>
        <v/>
      </c>
      <c r="P241" s="73">
        <f t="shared" si="21"/>
        <v>0</v>
      </c>
      <c r="Q241" s="73" t="str">
        <f t="shared" si="22"/>
        <v/>
      </c>
      <c r="R241" s="73" t="str">
        <f t="shared" si="23"/>
        <v/>
      </c>
      <c r="S241" s="73" t="str">
        <f t="shared" si="24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N242" s="15"/>
      <c r="O242" s="73" t="str">
        <f t="shared" si="20"/>
        <v/>
      </c>
      <c r="P242" s="73">
        <f t="shared" si="21"/>
        <v>0</v>
      </c>
      <c r="Q242" s="73" t="str">
        <f t="shared" si="22"/>
        <v/>
      </c>
      <c r="R242" s="73" t="str">
        <f t="shared" si="23"/>
        <v/>
      </c>
      <c r="S242" s="73" t="str">
        <f t="shared" si="24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N243" s="15"/>
      <c r="O243" s="73" t="str">
        <f t="shared" si="20"/>
        <v/>
      </c>
      <c r="P243" s="73">
        <f t="shared" si="21"/>
        <v>0</v>
      </c>
      <c r="Q243" s="73" t="str">
        <f t="shared" si="22"/>
        <v/>
      </c>
      <c r="R243" s="73" t="str">
        <f t="shared" si="23"/>
        <v/>
      </c>
      <c r="S243" s="73" t="str">
        <f t="shared" si="24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N244" s="15"/>
      <c r="O244" s="73" t="str">
        <f t="shared" si="20"/>
        <v/>
      </c>
      <c r="P244" s="73">
        <f t="shared" si="21"/>
        <v>0</v>
      </c>
      <c r="Q244" s="73" t="str">
        <f t="shared" si="22"/>
        <v/>
      </c>
      <c r="R244" s="73" t="str">
        <f t="shared" si="23"/>
        <v/>
      </c>
      <c r="S244" s="73" t="str">
        <f t="shared" si="24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N245" s="15"/>
      <c r="O245" s="73" t="str">
        <f t="shared" si="20"/>
        <v/>
      </c>
      <c r="P245" s="73">
        <f t="shared" si="21"/>
        <v>0</v>
      </c>
      <c r="Q245" s="73" t="str">
        <f t="shared" si="22"/>
        <v/>
      </c>
      <c r="R245" s="73" t="str">
        <f t="shared" si="23"/>
        <v/>
      </c>
      <c r="S245" s="73" t="str">
        <f t="shared" si="24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N246" s="15"/>
      <c r="O246" s="73" t="str">
        <f t="shared" si="20"/>
        <v/>
      </c>
      <c r="P246" s="73">
        <f t="shared" si="21"/>
        <v>0</v>
      </c>
      <c r="Q246" s="73" t="str">
        <f t="shared" si="22"/>
        <v/>
      </c>
      <c r="R246" s="73" t="str">
        <f t="shared" si="23"/>
        <v/>
      </c>
      <c r="S246" s="73" t="str">
        <f t="shared" si="24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N247" s="15"/>
      <c r="O247" s="73" t="str">
        <f t="shared" si="20"/>
        <v/>
      </c>
      <c r="P247" s="73">
        <f t="shared" si="21"/>
        <v>0</v>
      </c>
      <c r="Q247" s="73" t="str">
        <f t="shared" si="22"/>
        <v/>
      </c>
      <c r="R247" s="73" t="str">
        <f t="shared" si="23"/>
        <v/>
      </c>
      <c r="S247" s="73" t="str">
        <f t="shared" si="24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N248" s="15"/>
      <c r="O248" s="73" t="str">
        <f t="shared" si="20"/>
        <v/>
      </c>
      <c r="P248" s="73">
        <f t="shared" si="21"/>
        <v>0</v>
      </c>
      <c r="Q248" s="73" t="str">
        <f t="shared" si="22"/>
        <v/>
      </c>
      <c r="R248" s="73" t="str">
        <f t="shared" si="23"/>
        <v/>
      </c>
      <c r="S248" s="73" t="str">
        <f t="shared" si="24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N249" s="15"/>
      <c r="O249" s="73" t="str">
        <f t="shared" si="20"/>
        <v/>
      </c>
      <c r="P249" s="73">
        <f t="shared" si="21"/>
        <v>0</v>
      </c>
      <c r="Q249" s="73" t="str">
        <f t="shared" si="22"/>
        <v/>
      </c>
      <c r="R249" s="73" t="str">
        <f t="shared" si="23"/>
        <v/>
      </c>
      <c r="S249" s="73" t="str">
        <f t="shared" si="24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N250" s="15"/>
      <c r="O250" s="73" t="str">
        <f t="shared" si="20"/>
        <v/>
      </c>
      <c r="P250" s="73">
        <f t="shared" si="21"/>
        <v>0</v>
      </c>
      <c r="Q250" s="73" t="str">
        <f t="shared" si="22"/>
        <v/>
      </c>
      <c r="R250" s="73" t="str">
        <f t="shared" si="23"/>
        <v/>
      </c>
      <c r="S250" s="73" t="str">
        <f t="shared" si="24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N251" s="15"/>
      <c r="O251" s="73" t="str">
        <f t="shared" si="20"/>
        <v/>
      </c>
      <c r="P251" s="73">
        <f t="shared" si="21"/>
        <v>0</v>
      </c>
      <c r="Q251" s="73" t="str">
        <f t="shared" si="22"/>
        <v/>
      </c>
      <c r="R251" s="73" t="str">
        <f t="shared" si="23"/>
        <v/>
      </c>
      <c r="S251" s="73" t="str">
        <f t="shared" si="24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N252" s="15"/>
      <c r="O252" s="73" t="str">
        <f t="shared" si="20"/>
        <v/>
      </c>
      <c r="P252" s="73">
        <f t="shared" si="21"/>
        <v>0</v>
      </c>
      <c r="Q252" s="73" t="str">
        <f t="shared" si="22"/>
        <v/>
      </c>
      <c r="R252" s="73" t="str">
        <f t="shared" si="23"/>
        <v/>
      </c>
      <c r="S252" s="73" t="str">
        <f t="shared" si="24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N253" s="15"/>
      <c r="O253" s="73" t="str">
        <f t="shared" si="20"/>
        <v/>
      </c>
      <c r="P253" s="73">
        <f t="shared" si="21"/>
        <v>0</v>
      </c>
      <c r="Q253" s="73" t="str">
        <f t="shared" si="22"/>
        <v/>
      </c>
      <c r="R253" s="73" t="str">
        <f t="shared" si="23"/>
        <v/>
      </c>
      <c r="S253" s="73" t="str">
        <f t="shared" si="24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N254" s="15"/>
      <c r="O254" s="73" t="str">
        <f t="shared" si="20"/>
        <v/>
      </c>
      <c r="P254" s="73">
        <f t="shared" si="21"/>
        <v>0</v>
      </c>
      <c r="Q254" s="73" t="str">
        <f t="shared" si="22"/>
        <v/>
      </c>
      <c r="R254" s="73" t="str">
        <f t="shared" si="23"/>
        <v/>
      </c>
      <c r="S254" s="73" t="str">
        <f t="shared" si="24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N255" s="15"/>
      <c r="O255" s="73" t="str">
        <f t="shared" si="20"/>
        <v/>
      </c>
      <c r="P255" s="73">
        <f t="shared" si="21"/>
        <v>0</v>
      </c>
      <c r="Q255" s="73" t="str">
        <f t="shared" si="22"/>
        <v/>
      </c>
      <c r="R255" s="73" t="str">
        <f t="shared" si="23"/>
        <v/>
      </c>
      <c r="S255" s="73" t="str">
        <f t="shared" si="24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N256" s="15"/>
      <c r="O256" s="73" t="str">
        <f t="shared" si="20"/>
        <v/>
      </c>
      <c r="P256" s="73">
        <f t="shared" si="21"/>
        <v>0</v>
      </c>
      <c r="Q256" s="73" t="str">
        <f t="shared" si="22"/>
        <v/>
      </c>
      <c r="R256" s="73" t="str">
        <f t="shared" si="23"/>
        <v/>
      </c>
      <c r="S256" s="73" t="str">
        <f t="shared" si="24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N257" s="15"/>
      <c r="O257" s="73" t="str">
        <f t="shared" si="20"/>
        <v/>
      </c>
      <c r="P257" s="73">
        <f t="shared" si="21"/>
        <v>0</v>
      </c>
      <c r="Q257" s="73" t="str">
        <f t="shared" si="22"/>
        <v/>
      </c>
      <c r="R257" s="73" t="str">
        <f t="shared" si="23"/>
        <v/>
      </c>
      <c r="S257" s="73" t="str">
        <f t="shared" si="24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N258" s="15"/>
      <c r="O258" s="73" t="str">
        <f t="shared" si="20"/>
        <v/>
      </c>
      <c r="P258" s="73">
        <f t="shared" si="21"/>
        <v>0</v>
      </c>
      <c r="Q258" s="73" t="str">
        <f t="shared" si="22"/>
        <v/>
      </c>
      <c r="R258" s="73" t="str">
        <f t="shared" si="23"/>
        <v/>
      </c>
      <c r="S258" s="73" t="str">
        <f t="shared" si="24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N259" s="15"/>
      <c r="O259" s="73" t="str">
        <f t="shared" si="20"/>
        <v/>
      </c>
      <c r="P259" s="73">
        <f t="shared" si="21"/>
        <v>0</v>
      </c>
      <c r="Q259" s="73" t="str">
        <f t="shared" si="22"/>
        <v/>
      </c>
      <c r="R259" s="73" t="str">
        <f t="shared" si="23"/>
        <v/>
      </c>
      <c r="S259" s="73" t="str">
        <f t="shared" si="24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N260" s="15"/>
      <c r="O260" s="73" t="str">
        <f t="shared" si="20"/>
        <v/>
      </c>
      <c r="P260" s="73">
        <f t="shared" si="21"/>
        <v>0</v>
      </c>
      <c r="Q260" s="73" t="str">
        <f t="shared" si="22"/>
        <v/>
      </c>
      <c r="R260" s="73" t="str">
        <f t="shared" si="23"/>
        <v/>
      </c>
      <c r="S260" s="73" t="str">
        <f t="shared" si="24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N261" s="15"/>
      <c r="O261" s="73" t="str">
        <f t="shared" si="20"/>
        <v/>
      </c>
      <c r="P261" s="73">
        <f t="shared" si="21"/>
        <v>0</v>
      </c>
      <c r="Q261" s="73" t="str">
        <f t="shared" si="22"/>
        <v/>
      </c>
      <c r="R261" s="73" t="str">
        <f t="shared" si="23"/>
        <v/>
      </c>
      <c r="S261" s="73" t="str">
        <f t="shared" si="24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N262" s="15"/>
      <c r="O262" s="73" t="str">
        <f t="shared" si="20"/>
        <v/>
      </c>
      <c r="P262" s="73">
        <f t="shared" si="21"/>
        <v>0</v>
      </c>
      <c r="Q262" s="73" t="str">
        <f t="shared" si="22"/>
        <v/>
      </c>
      <c r="R262" s="73" t="str">
        <f t="shared" si="23"/>
        <v/>
      </c>
      <c r="S262" s="73" t="str">
        <f t="shared" si="24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N263" s="15"/>
      <c r="O263" s="73" t="str">
        <f t="shared" si="20"/>
        <v/>
      </c>
      <c r="P263" s="73">
        <f t="shared" si="21"/>
        <v>0</v>
      </c>
      <c r="Q263" s="73" t="str">
        <f t="shared" si="22"/>
        <v/>
      </c>
      <c r="R263" s="73" t="str">
        <f t="shared" si="23"/>
        <v/>
      </c>
      <c r="S263" s="73" t="str">
        <f t="shared" si="24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N264" s="15"/>
      <c r="O264" s="73" t="str">
        <f t="shared" si="20"/>
        <v/>
      </c>
      <c r="P264" s="73">
        <f t="shared" si="21"/>
        <v>0</v>
      </c>
      <c r="Q264" s="73" t="str">
        <f t="shared" si="22"/>
        <v/>
      </c>
      <c r="R264" s="73" t="str">
        <f t="shared" si="23"/>
        <v/>
      </c>
      <c r="S264" s="73" t="str">
        <f t="shared" si="24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N265" s="15"/>
      <c r="O265" s="73" t="str">
        <f t="shared" si="20"/>
        <v/>
      </c>
      <c r="P265" s="73">
        <f t="shared" si="21"/>
        <v>0</v>
      </c>
      <c r="Q265" s="73" t="str">
        <f t="shared" si="22"/>
        <v/>
      </c>
      <c r="R265" s="73" t="str">
        <f t="shared" si="23"/>
        <v/>
      </c>
      <c r="S265" s="73" t="str">
        <f t="shared" si="24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N266" s="15"/>
      <c r="O266" s="73" t="str">
        <f t="shared" si="20"/>
        <v/>
      </c>
      <c r="P266" s="73">
        <f t="shared" si="21"/>
        <v>0</v>
      </c>
      <c r="Q266" s="73" t="str">
        <f t="shared" si="22"/>
        <v/>
      </c>
      <c r="R266" s="73" t="str">
        <f t="shared" si="23"/>
        <v/>
      </c>
      <c r="S266" s="73" t="str">
        <f t="shared" si="24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N267" s="15"/>
      <c r="O267" s="73" t="str">
        <f t="shared" si="20"/>
        <v/>
      </c>
      <c r="P267" s="73">
        <f t="shared" si="21"/>
        <v>0</v>
      </c>
      <c r="Q267" s="73" t="str">
        <f t="shared" si="22"/>
        <v/>
      </c>
      <c r="R267" s="73" t="str">
        <f t="shared" si="23"/>
        <v/>
      </c>
      <c r="S267" s="73" t="str">
        <f t="shared" si="24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N268" s="15"/>
      <c r="O268" s="73" t="str">
        <f t="shared" si="20"/>
        <v/>
      </c>
      <c r="P268" s="73">
        <f t="shared" si="21"/>
        <v>0</v>
      </c>
      <c r="Q268" s="73" t="str">
        <f t="shared" si="22"/>
        <v/>
      </c>
      <c r="R268" s="73" t="str">
        <f t="shared" si="23"/>
        <v/>
      </c>
      <c r="S268" s="73" t="str">
        <f t="shared" si="24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N269" s="15"/>
      <c r="O269" s="73" t="str">
        <f t="shared" si="20"/>
        <v/>
      </c>
      <c r="P269" s="73">
        <f t="shared" si="21"/>
        <v>0</v>
      </c>
      <c r="Q269" s="73" t="str">
        <f t="shared" si="22"/>
        <v/>
      </c>
      <c r="R269" s="73" t="str">
        <f t="shared" si="23"/>
        <v/>
      </c>
      <c r="S269" s="73" t="str">
        <f t="shared" si="24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N270" s="15"/>
      <c r="O270" s="73" t="str">
        <f t="shared" si="20"/>
        <v/>
      </c>
      <c r="P270" s="73">
        <f t="shared" si="21"/>
        <v>0</v>
      </c>
      <c r="Q270" s="73" t="str">
        <f t="shared" si="22"/>
        <v/>
      </c>
      <c r="R270" s="73" t="str">
        <f t="shared" si="23"/>
        <v/>
      </c>
      <c r="S270" s="73" t="str">
        <f t="shared" si="24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N271" s="15"/>
      <c r="O271" s="73" t="str">
        <f t="shared" ref="O271:O334" si="26">IF($H271="E",G271,"")</f>
        <v/>
      </c>
      <c r="P271" s="73">
        <f t="shared" si="21"/>
        <v>0</v>
      </c>
      <c r="Q271" s="73" t="str">
        <f t="shared" si="22"/>
        <v/>
      </c>
      <c r="R271" s="73" t="str">
        <f t="shared" si="23"/>
        <v/>
      </c>
      <c r="S271" s="73" t="str">
        <f t="shared" si="24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N272" s="15"/>
      <c r="O272" s="73" t="str">
        <f t="shared" si="26"/>
        <v/>
      </c>
      <c r="P272" s="73">
        <f t="shared" ref="P272:P335" si="27">IF($H272=0%,G272,"")</f>
        <v>0</v>
      </c>
      <c r="Q272" s="73" t="str">
        <f t="shared" ref="Q272:Q335" si="28">IF(OR($H272=2%,$H272=6%,$H272=8%),$I272/$H272,"")</f>
        <v/>
      </c>
      <c r="R272" s="73" t="str">
        <f t="shared" ref="R272:R335" si="29">IF(OR($H272=15%,$H272=16%),$I272/$H272,"")</f>
        <v/>
      </c>
      <c r="S272" s="73" t="str">
        <f t="shared" ref="S272:S335" si="30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N273" s="15"/>
      <c r="O273" s="73" t="str">
        <f t="shared" si="26"/>
        <v/>
      </c>
      <c r="P273" s="73">
        <f t="shared" si="27"/>
        <v>0</v>
      </c>
      <c r="Q273" s="73" t="str">
        <f t="shared" si="28"/>
        <v/>
      </c>
      <c r="R273" s="73" t="str">
        <f t="shared" si="29"/>
        <v/>
      </c>
      <c r="S273" s="73" t="str">
        <f t="shared" si="30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N274" s="15"/>
      <c r="O274" s="73" t="str">
        <f t="shared" si="26"/>
        <v/>
      </c>
      <c r="P274" s="73">
        <f t="shared" si="27"/>
        <v>0</v>
      </c>
      <c r="Q274" s="73" t="str">
        <f t="shared" si="28"/>
        <v/>
      </c>
      <c r="R274" s="73" t="str">
        <f t="shared" si="29"/>
        <v/>
      </c>
      <c r="S274" s="73" t="str">
        <f t="shared" si="30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N275" s="15"/>
      <c r="O275" s="73" t="str">
        <f t="shared" si="26"/>
        <v/>
      </c>
      <c r="P275" s="73">
        <f t="shared" si="27"/>
        <v>0</v>
      </c>
      <c r="Q275" s="73" t="str">
        <f t="shared" si="28"/>
        <v/>
      </c>
      <c r="R275" s="73" t="str">
        <f t="shared" si="29"/>
        <v/>
      </c>
      <c r="S275" s="73" t="str">
        <f t="shared" si="30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N276" s="15"/>
      <c r="O276" s="73" t="str">
        <f t="shared" si="26"/>
        <v/>
      </c>
      <c r="P276" s="73">
        <f t="shared" si="27"/>
        <v>0</v>
      </c>
      <c r="Q276" s="73" t="str">
        <f t="shared" si="28"/>
        <v/>
      </c>
      <c r="R276" s="73" t="str">
        <f t="shared" si="29"/>
        <v/>
      </c>
      <c r="S276" s="73" t="str">
        <f t="shared" si="30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N277" s="15"/>
      <c r="O277" s="73" t="str">
        <f t="shared" si="26"/>
        <v/>
      </c>
      <c r="P277" s="73">
        <f t="shared" si="27"/>
        <v>0</v>
      </c>
      <c r="Q277" s="73" t="str">
        <f t="shared" si="28"/>
        <v/>
      </c>
      <c r="R277" s="73" t="str">
        <f t="shared" si="29"/>
        <v/>
      </c>
      <c r="S277" s="73" t="str">
        <f t="shared" si="30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N278" s="15"/>
      <c r="O278" s="73" t="str">
        <f t="shared" si="26"/>
        <v/>
      </c>
      <c r="P278" s="73">
        <f t="shared" si="27"/>
        <v>0</v>
      </c>
      <c r="Q278" s="73" t="str">
        <f t="shared" si="28"/>
        <v/>
      </c>
      <c r="R278" s="73" t="str">
        <f t="shared" si="29"/>
        <v/>
      </c>
      <c r="S278" s="73" t="str">
        <f t="shared" si="30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N279" s="15"/>
      <c r="O279" s="73" t="str">
        <f t="shared" si="26"/>
        <v/>
      </c>
      <c r="P279" s="73">
        <f t="shared" si="27"/>
        <v>0</v>
      </c>
      <c r="Q279" s="73" t="str">
        <f t="shared" si="28"/>
        <v/>
      </c>
      <c r="R279" s="73" t="str">
        <f t="shared" si="29"/>
        <v/>
      </c>
      <c r="S279" s="73" t="str">
        <f t="shared" si="30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N280" s="15"/>
      <c r="O280" s="73" t="str">
        <f t="shared" si="26"/>
        <v/>
      </c>
      <c r="P280" s="73">
        <f t="shared" si="27"/>
        <v>0</v>
      </c>
      <c r="Q280" s="73" t="str">
        <f t="shared" si="28"/>
        <v/>
      </c>
      <c r="R280" s="73" t="str">
        <f t="shared" si="29"/>
        <v/>
      </c>
      <c r="S280" s="73" t="str">
        <f t="shared" si="30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N281" s="15"/>
      <c r="O281" s="73" t="str">
        <f t="shared" si="26"/>
        <v/>
      </c>
      <c r="P281" s="73">
        <f t="shared" si="27"/>
        <v>0</v>
      </c>
      <c r="Q281" s="73" t="str">
        <f t="shared" si="28"/>
        <v/>
      </c>
      <c r="R281" s="73" t="str">
        <f t="shared" si="29"/>
        <v/>
      </c>
      <c r="S281" s="73" t="str">
        <f t="shared" si="30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N282" s="15"/>
      <c r="O282" s="73" t="str">
        <f t="shared" si="26"/>
        <v/>
      </c>
      <c r="P282" s="73">
        <f t="shared" si="27"/>
        <v>0</v>
      </c>
      <c r="Q282" s="73" t="str">
        <f t="shared" si="28"/>
        <v/>
      </c>
      <c r="R282" s="73" t="str">
        <f t="shared" si="29"/>
        <v/>
      </c>
      <c r="S282" s="73" t="str">
        <f t="shared" si="30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N283" s="15"/>
      <c r="O283" s="73" t="str">
        <f t="shared" si="26"/>
        <v/>
      </c>
      <c r="P283" s="73">
        <f t="shared" si="27"/>
        <v>0</v>
      </c>
      <c r="Q283" s="73" t="str">
        <f t="shared" si="28"/>
        <v/>
      </c>
      <c r="R283" s="73" t="str">
        <f t="shared" si="29"/>
        <v/>
      </c>
      <c r="S283" s="73" t="str">
        <f t="shared" si="30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N284" s="15"/>
      <c r="O284" s="73" t="str">
        <f t="shared" si="26"/>
        <v/>
      </c>
      <c r="P284" s="73">
        <f t="shared" si="27"/>
        <v>0</v>
      </c>
      <c r="Q284" s="73" t="str">
        <f t="shared" si="28"/>
        <v/>
      </c>
      <c r="R284" s="73" t="str">
        <f t="shared" si="29"/>
        <v/>
      </c>
      <c r="S284" s="73" t="str">
        <f t="shared" si="30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N285" s="15"/>
      <c r="O285" s="73" t="str">
        <f t="shared" si="26"/>
        <v/>
      </c>
      <c r="P285" s="73">
        <f t="shared" si="27"/>
        <v>0</v>
      </c>
      <c r="Q285" s="73" t="str">
        <f t="shared" si="28"/>
        <v/>
      </c>
      <c r="R285" s="73" t="str">
        <f t="shared" si="29"/>
        <v/>
      </c>
      <c r="S285" s="73" t="str">
        <f t="shared" si="30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N286" s="15"/>
      <c r="O286" s="73" t="str">
        <f t="shared" si="26"/>
        <v/>
      </c>
      <c r="P286" s="73">
        <f t="shared" si="27"/>
        <v>0</v>
      </c>
      <c r="Q286" s="73" t="str">
        <f t="shared" si="28"/>
        <v/>
      </c>
      <c r="R286" s="73" t="str">
        <f t="shared" si="29"/>
        <v/>
      </c>
      <c r="S286" s="73" t="str">
        <f t="shared" si="30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N287" s="15"/>
      <c r="O287" s="73" t="str">
        <f t="shared" si="26"/>
        <v/>
      </c>
      <c r="P287" s="73">
        <f t="shared" si="27"/>
        <v>0</v>
      </c>
      <c r="Q287" s="73" t="str">
        <f t="shared" si="28"/>
        <v/>
      </c>
      <c r="R287" s="73" t="str">
        <f t="shared" si="29"/>
        <v/>
      </c>
      <c r="S287" s="73" t="str">
        <f t="shared" si="30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N288" s="15"/>
      <c r="O288" s="73" t="str">
        <f t="shared" si="26"/>
        <v/>
      </c>
      <c r="P288" s="73">
        <f t="shared" si="27"/>
        <v>0</v>
      </c>
      <c r="Q288" s="73" t="str">
        <f t="shared" si="28"/>
        <v/>
      </c>
      <c r="R288" s="73" t="str">
        <f t="shared" si="29"/>
        <v/>
      </c>
      <c r="S288" s="73" t="str">
        <f t="shared" si="30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N289" s="15"/>
      <c r="O289" s="73" t="str">
        <f t="shared" si="26"/>
        <v/>
      </c>
      <c r="P289" s="73">
        <f t="shared" si="27"/>
        <v>0</v>
      </c>
      <c r="Q289" s="73" t="str">
        <f t="shared" si="28"/>
        <v/>
      </c>
      <c r="R289" s="73" t="str">
        <f t="shared" si="29"/>
        <v/>
      </c>
      <c r="S289" s="73" t="str">
        <f t="shared" si="30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N290" s="15"/>
      <c r="O290" s="73" t="str">
        <f t="shared" si="26"/>
        <v/>
      </c>
      <c r="P290" s="73">
        <f t="shared" si="27"/>
        <v>0</v>
      </c>
      <c r="Q290" s="73" t="str">
        <f t="shared" si="28"/>
        <v/>
      </c>
      <c r="R290" s="73" t="str">
        <f t="shared" si="29"/>
        <v/>
      </c>
      <c r="S290" s="73" t="str">
        <f t="shared" si="30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N291" s="15"/>
      <c r="O291" s="73" t="str">
        <f t="shared" si="26"/>
        <v/>
      </c>
      <c r="P291" s="73">
        <f t="shared" si="27"/>
        <v>0</v>
      </c>
      <c r="Q291" s="73" t="str">
        <f t="shared" si="28"/>
        <v/>
      </c>
      <c r="R291" s="73" t="str">
        <f t="shared" si="29"/>
        <v/>
      </c>
      <c r="S291" s="73" t="str">
        <f t="shared" si="30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N292" s="15"/>
      <c r="O292" s="73" t="str">
        <f t="shared" si="26"/>
        <v/>
      </c>
      <c r="P292" s="73">
        <f t="shared" si="27"/>
        <v>0</v>
      </c>
      <c r="Q292" s="73" t="str">
        <f t="shared" si="28"/>
        <v/>
      </c>
      <c r="R292" s="73" t="str">
        <f t="shared" si="29"/>
        <v/>
      </c>
      <c r="S292" s="73" t="str">
        <f t="shared" si="30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N293" s="15"/>
      <c r="O293" s="73" t="str">
        <f t="shared" si="26"/>
        <v/>
      </c>
      <c r="P293" s="73">
        <f t="shared" si="27"/>
        <v>0</v>
      </c>
      <c r="Q293" s="73" t="str">
        <f t="shared" si="28"/>
        <v/>
      </c>
      <c r="R293" s="73" t="str">
        <f t="shared" si="29"/>
        <v/>
      </c>
      <c r="S293" s="73" t="str">
        <f t="shared" si="30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N294" s="15"/>
      <c r="O294" s="73" t="str">
        <f t="shared" si="26"/>
        <v/>
      </c>
      <c r="P294" s="73">
        <f t="shared" si="27"/>
        <v>0</v>
      </c>
      <c r="Q294" s="73" t="str">
        <f t="shared" si="28"/>
        <v/>
      </c>
      <c r="R294" s="73" t="str">
        <f t="shared" si="29"/>
        <v/>
      </c>
      <c r="S294" s="73" t="str">
        <f t="shared" si="30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N295" s="15"/>
      <c r="O295" s="73" t="str">
        <f t="shared" si="26"/>
        <v/>
      </c>
      <c r="P295" s="73">
        <f t="shared" si="27"/>
        <v>0</v>
      </c>
      <c r="Q295" s="73" t="str">
        <f t="shared" si="28"/>
        <v/>
      </c>
      <c r="R295" s="73" t="str">
        <f t="shared" si="29"/>
        <v/>
      </c>
      <c r="S295" s="73" t="str">
        <f t="shared" si="30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N296" s="15"/>
      <c r="O296" s="73" t="str">
        <f t="shared" si="26"/>
        <v/>
      </c>
      <c r="P296" s="73">
        <f t="shared" si="27"/>
        <v>0</v>
      </c>
      <c r="Q296" s="73" t="str">
        <f t="shared" si="28"/>
        <v/>
      </c>
      <c r="R296" s="73" t="str">
        <f t="shared" si="29"/>
        <v/>
      </c>
      <c r="S296" s="73" t="str">
        <f t="shared" si="30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N297" s="15"/>
      <c r="O297" s="73" t="str">
        <f t="shared" si="26"/>
        <v/>
      </c>
      <c r="P297" s="73">
        <f t="shared" si="27"/>
        <v>0</v>
      </c>
      <c r="Q297" s="73" t="str">
        <f t="shared" si="28"/>
        <v/>
      </c>
      <c r="R297" s="73" t="str">
        <f t="shared" si="29"/>
        <v/>
      </c>
      <c r="S297" s="73" t="str">
        <f t="shared" si="30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N298" s="15"/>
      <c r="O298" s="73" t="str">
        <f t="shared" si="26"/>
        <v/>
      </c>
      <c r="P298" s="73">
        <f t="shared" si="27"/>
        <v>0</v>
      </c>
      <c r="Q298" s="73" t="str">
        <f t="shared" si="28"/>
        <v/>
      </c>
      <c r="R298" s="73" t="str">
        <f t="shared" si="29"/>
        <v/>
      </c>
      <c r="S298" s="73" t="str">
        <f t="shared" si="30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N299" s="15"/>
      <c r="O299" s="73" t="str">
        <f t="shared" si="26"/>
        <v/>
      </c>
      <c r="P299" s="73">
        <f t="shared" si="27"/>
        <v>0</v>
      </c>
      <c r="Q299" s="73" t="str">
        <f t="shared" si="28"/>
        <v/>
      </c>
      <c r="R299" s="73" t="str">
        <f t="shared" si="29"/>
        <v/>
      </c>
      <c r="S299" s="73" t="str">
        <f t="shared" si="30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N300" s="15"/>
      <c r="O300" s="73" t="str">
        <f t="shared" si="26"/>
        <v/>
      </c>
      <c r="P300" s="73">
        <f t="shared" si="27"/>
        <v>0</v>
      </c>
      <c r="Q300" s="73" t="str">
        <f t="shared" si="28"/>
        <v/>
      </c>
      <c r="R300" s="73" t="str">
        <f t="shared" si="29"/>
        <v/>
      </c>
      <c r="S300" s="73" t="str">
        <f t="shared" si="30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N301" s="15"/>
      <c r="O301" s="73" t="str">
        <f t="shared" si="26"/>
        <v/>
      </c>
      <c r="P301" s="73">
        <f t="shared" si="27"/>
        <v>0</v>
      </c>
      <c r="Q301" s="73" t="str">
        <f t="shared" si="28"/>
        <v/>
      </c>
      <c r="R301" s="73" t="str">
        <f t="shared" si="29"/>
        <v/>
      </c>
      <c r="S301" s="73" t="str">
        <f t="shared" si="30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N302" s="15"/>
      <c r="O302" s="73" t="str">
        <f t="shared" si="26"/>
        <v/>
      </c>
      <c r="P302" s="73">
        <f t="shared" si="27"/>
        <v>0</v>
      </c>
      <c r="Q302" s="73" t="str">
        <f t="shared" si="28"/>
        <v/>
      </c>
      <c r="R302" s="73" t="str">
        <f t="shared" si="29"/>
        <v/>
      </c>
      <c r="S302" s="73" t="str">
        <f t="shared" si="30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N303" s="15"/>
      <c r="O303" s="73" t="str">
        <f t="shared" si="26"/>
        <v/>
      </c>
      <c r="P303" s="73">
        <f t="shared" si="27"/>
        <v>0</v>
      </c>
      <c r="Q303" s="73" t="str">
        <f t="shared" si="28"/>
        <v/>
      </c>
      <c r="R303" s="73" t="str">
        <f t="shared" si="29"/>
        <v/>
      </c>
      <c r="S303" s="73" t="str">
        <f t="shared" si="30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N304" s="15"/>
      <c r="O304" s="73" t="str">
        <f t="shared" si="26"/>
        <v/>
      </c>
      <c r="P304" s="73">
        <f t="shared" si="27"/>
        <v>0</v>
      </c>
      <c r="Q304" s="73" t="str">
        <f t="shared" si="28"/>
        <v/>
      </c>
      <c r="R304" s="73" t="str">
        <f t="shared" si="29"/>
        <v/>
      </c>
      <c r="S304" s="73" t="str">
        <f t="shared" si="30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N305" s="15"/>
      <c r="O305" s="73" t="str">
        <f t="shared" si="26"/>
        <v/>
      </c>
      <c r="P305" s="73">
        <f t="shared" si="27"/>
        <v>0</v>
      </c>
      <c r="Q305" s="73" t="str">
        <f t="shared" si="28"/>
        <v/>
      </c>
      <c r="R305" s="73" t="str">
        <f t="shared" si="29"/>
        <v/>
      </c>
      <c r="S305" s="73" t="str">
        <f t="shared" si="30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N306" s="15"/>
      <c r="O306" s="73" t="str">
        <f t="shared" si="26"/>
        <v/>
      </c>
      <c r="P306" s="73">
        <f t="shared" si="27"/>
        <v>0</v>
      </c>
      <c r="Q306" s="73" t="str">
        <f t="shared" si="28"/>
        <v/>
      </c>
      <c r="R306" s="73" t="str">
        <f t="shared" si="29"/>
        <v/>
      </c>
      <c r="S306" s="73" t="str">
        <f t="shared" si="30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N307" s="15"/>
      <c r="O307" s="73" t="str">
        <f t="shared" si="26"/>
        <v/>
      </c>
      <c r="P307" s="73">
        <f t="shared" si="27"/>
        <v>0</v>
      </c>
      <c r="Q307" s="73" t="str">
        <f t="shared" si="28"/>
        <v/>
      </c>
      <c r="R307" s="73" t="str">
        <f t="shared" si="29"/>
        <v/>
      </c>
      <c r="S307" s="73" t="str">
        <f t="shared" si="30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N308" s="15"/>
      <c r="O308" s="73" t="str">
        <f t="shared" si="26"/>
        <v/>
      </c>
      <c r="P308" s="73">
        <f t="shared" si="27"/>
        <v>0</v>
      </c>
      <c r="Q308" s="73" t="str">
        <f t="shared" si="28"/>
        <v/>
      </c>
      <c r="R308" s="73" t="str">
        <f t="shared" si="29"/>
        <v/>
      </c>
      <c r="S308" s="73" t="str">
        <f t="shared" si="30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N309" s="15"/>
      <c r="O309" s="73" t="str">
        <f t="shared" si="26"/>
        <v/>
      </c>
      <c r="P309" s="73">
        <f t="shared" si="27"/>
        <v>0</v>
      </c>
      <c r="Q309" s="73" t="str">
        <f t="shared" si="28"/>
        <v/>
      </c>
      <c r="R309" s="73" t="str">
        <f t="shared" si="29"/>
        <v/>
      </c>
      <c r="S309" s="73" t="str">
        <f t="shared" si="30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N310" s="15"/>
      <c r="O310" s="73" t="str">
        <f t="shared" si="26"/>
        <v/>
      </c>
      <c r="P310" s="73">
        <f t="shared" si="27"/>
        <v>0</v>
      </c>
      <c r="Q310" s="73" t="str">
        <f t="shared" si="28"/>
        <v/>
      </c>
      <c r="R310" s="73" t="str">
        <f t="shared" si="29"/>
        <v/>
      </c>
      <c r="S310" s="73" t="str">
        <f t="shared" si="30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N311" s="15"/>
      <c r="O311" s="73" t="str">
        <f t="shared" si="26"/>
        <v/>
      </c>
      <c r="P311" s="73">
        <f t="shared" si="27"/>
        <v>0</v>
      </c>
      <c r="Q311" s="73" t="str">
        <f t="shared" si="28"/>
        <v/>
      </c>
      <c r="R311" s="73" t="str">
        <f t="shared" si="29"/>
        <v/>
      </c>
      <c r="S311" s="73" t="str">
        <f t="shared" si="30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N312" s="15"/>
      <c r="O312" s="73" t="str">
        <f t="shared" si="26"/>
        <v/>
      </c>
      <c r="P312" s="73">
        <f t="shared" si="27"/>
        <v>0</v>
      </c>
      <c r="Q312" s="73" t="str">
        <f t="shared" si="28"/>
        <v/>
      </c>
      <c r="R312" s="73" t="str">
        <f t="shared" si="29"/>
        <v/>
      </c>
      <c r="S312" s="73" t="str">
        <f t="shared" si="30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N313" s="15"/>
      <c r="O313" s="73" t="str">
        <f t="shared" si="26"/>
        <v/>
      </c>
      <c r="P313" s="73">
        <f t="shared" si="27"/>
        <v>0</v>
      </c>
      <c r="Q313" s="73" t="str">
        <f t="shared" si="28"/>
        <v/>
      </c>
      <c r="R313" s="73" t="str">
        <f t="shared" si="29"/>
        <v/>
      </c>
      <c r="S313" s="73" t="str">
        <f t="shared" si="30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N314" s="15"/>
      <c r="O314" s="73" t="str">
        <f t="shared" si="26"/>
        <v/>
      </c>
      <c r="P314" s="73">
        <f t="shared" si="27"/>
        <v>0</v>
      </c>
      <c r="Q314" s="73" t="str">
        <f t="shared" si="28"/>
        <v/>
      </c>
      <c r="R314" s="73" t="str">
        <f t="shared" si="29"/>
        <v/>
      </c>
      <c r="S314" s="73" t="str">
        <f t="shared" si="30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N315" s="15"/>
      <c r="O315" s="73" t="str">
        <f t="shared" si="26"/>
        <v/>
      </c>
      <c r="P315" s="73">
        <f t="shared" si="27"/>
        <v>0</v>
      </c>
      <c r="Q315" s="73" t="str">
        <f t="shared" si="28"/>
        <v/>
      </c>
      <c r="R315" s="73" t="str">
        <f t="shared" si="29"/>
        <v/>
      </c>
      <c r="S315" s="73" t="str">
        <f t="shared" si="30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N316" s="15"/>
      <c r="O316" s="73" t="str">
        <f t="shared" si="26"/>
        <v/>
      </c>
      <c r="P316" s="73">
        <f t="shared" si="27"/>
        <v>0</v>
      </c>
      <c r="Q316" s="73" t="str">
        <f t="shared" si="28"/>
        <v/>
      </c>
      <c r="R316" s="73" t="str">
        <f t="shared" si="29"/>
        <v/>
      </c>
      <c r="S316" s="73" t="str">
        <f t="shared" si="30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N317" s="15"/>
      <c r="O317" s="73" t="str">
        <f t="shared" si="26"/>
        <v/>
      </c>
      <c r="P317" s="73">
        <f t="shared" si="27"/>
        <v>0</v>
      </c>
      <c r="Q317" s="73" t="str">
        <f t="shared" si="28"/>
        <v/>
      </c>
      <c r="R317" s="73" t="str">
        <f t="shared" si="29"/>
        <v/>
      </c>
      <c r="S317" s="73" t="str">
        <f t="shared" si="30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N318" s="15"/>
      <c r="O318" s="73" t="str">
        <f t="shared" si="26"/>
        <v/>
      </c>
      <c r="P318" s="73">
        <f t="shared" si="27"/>
        <v>0</v>
      </c>
      <c r="Q318" s="73" t="str">
        <f t="shared" si="28"/>
        <v/>
      </c>
      <c r="R318" s="73" t="str">
        <f t="shared" si="29"/>
        <v/>
      </c>
      <c r="S318" s="73" t="str">
        <f t="shared" si="30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N319" s="15"/>
      <c r="O319" s="73" t="str">
        <f t="shared" si="26"/>
        <v/>
      </c>
      <c r="P319" s="73">
        <f t="shared" si="27"/>
        <v>0</v>
      </c>
      <c r="Q319" s="73" t="str">
        <f t="shared" si="28"/>
        <v/>
      </c>
      <c r="R319" s="73" t="str">
        <f t="shared" si="29"/>
        <v/>
      </c>
      <c r="S319" s="73" t="str">
        <f t="shared" si="30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N320" s="15"/>
      <c r="O320" s="73" t="str">
        <f t="shared" si="26"/>
        <v/>
      </c>
      <c r="P320" s="73">
        <f t="shared" si="27"/>
        <v>0</v>
      </c>
      <c r="Q320" s="73" t="str">
        <f t="shared" si="28"/>
        <v/>
      </c>
      <c r="R320" s="73" t="str">
        <f t="shared" si="29"/>
        <v/>
      </c>
      <c r="S320" s="73" t="str">
        <f t="shared" si="30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N321" s="15"/>
      <c r="O321" s="73" t="str">
        <f t="shared" si="26"/>
        <v/>
      </c>
      <c r="P321" s="73">
        <f t="shared" si="27"/>
        <v>0</v>
      </c>
      <c r="Q321" s="73" t="str">
        <f t="shared" si="28"/>
        <v/>
      </c>
      <c r="R321" s="73" t="str">
        <f t="shared" si="29"/>
        <v/>
      </c>
      <c r="S321" s="73" t="str">
        <f t="shared" si="30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N322" s="15"/>
      <c r="O322" s="73" t="str">
        <f t="shared" si="26"/>
        <v/>
      </c>
      <c r="P322" s="73">
        <f t="shared" si="27"/>
        <v>0</v>
      </c>
      <c r="Q322" s="73" t="str">
        <f t="shared" si="28"/>
        <v/>
      </c>
      <c r="R322" s="73" t="str">
        <f t="shared" si="29"/>
        <v/>
      </c>
      <c r="S322" s="73" t="str">
        <f t="shared" si="30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N323" s="15"/>
      <c r="O323" s="73" t="str">
        <f t="shared" si="26"/>
        <v/>
      </c>
      <c r="P323" s="73">
        <f t="shared" si="27"/>
        <v>0</v>
      </c>
      <c r="Q323" s="73" t="str">
        <f t="shared" si="28"/>
        <v/>
      </c>
      <c r="R323" s="73" t="str">
        <f t="shared" si="29"/>
        <v/>
      </c>
      <c r="S323" s="73" t="str">
        <f t="shared" si="30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N324" s="15"/>
      <c r="O324" s="73" t="str">
        <f t="shared" si="26"/>
        <v/>
      </c>
      <c r="P324" s="73">
        <f t="shared" si="27"/>
        <v>0</v>
      </c>
      <c r="Q324" s="73" t="str">
        <f t="shared" si="28"/>
        <v/>
      </c>
      <c r="R324" s="73" t="str">
        <f t="shared" si="29"/>
        <v/>
      </c>
      <c r="S324" s="73" t="str">
        <f t="shared" si="30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N325" s="15"/>
      <c r="O325" s="73" t="str">
        <f t="shared" si="26"/>
        <v/>
      </c>
      <c r="P325" s="73">
        <f t="shared" si="27"/>
        <v>0</v>
      </c>
      <c r="Q325" s="73" t="str">
        <f t="shared" si="28"/>
        <v/>
      </c>
      <c r="R325" s="73" t="str">
        <f t="shared" si="29"/>
        <v/>
      </c>
      <c r="S325" s="73" t="str">
        <f t="shared" si="30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N326" s="15"/>
      <c r="O326" s="73" t="str">
        <f t="shared" si="26"/>
        <v/>
      </c>
      <c r="P326" s="73">
        <f t="shared" si="27"/>
        <v>0</v>
      </c>
      <c r="Q326" s="73" t="str">
        <f t="shared" si="28"/>
        <v/>
      </c>
      <c r="R326" s="73" t="str">
        <f t="shared" si="29"/>
        <v/>
      </c>
      <c r="S326" s="73" t="str">
        <f t="shared" si="30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N327" s="15"/>
      <c r="O327" s="73" t="str">
        <f t="shared" si="26"/>
        <v/>
      </c>
      <c r="P327" s="73">
        <f t="shared" si="27"/>
        <v>0</v>
      </c>
      <c r="Q327" s="73" t="str">
        <f t="shared" si="28"/>
        <v/>
      </c>
      <c r="R327" s="73" t="str">
        <f t="shared" si="29"/>
        <v/>
      </c>
      <c r="S327" s="73" t="str">
        <f t="shared" si="30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N328" s="15"/>
      <c r="O328" s="73" t="str">
        <f t="shared" si="26"/>
        <v/>
      </c>
      <c r="P328" s="73">
        <f t="shared" si="27"/>
        <v>0</v>
      </c>
      <c r="Q328" s="73" t="str">
        <f t="shared" si="28"/>
        <v/>
      </c>
      <c r="R328" s="73" t="str">
        <f t="shared" si="29"/>
        <v/>
      </c>
      <c r="S328" s="73" t="str">
        <f t="shared" si="30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N329" s="15"/>
      <c r="O329" s="73" t="str">
        <f t="shared" si="26"/>
        <v/>
      </c>
      <c r="P329" s="73">
        <f t="shared" si="27"/>
        <v>0</v>
      </c>
      <c r="Q329" s="73" t="str">
        <f t="shared" si="28"/>
        <v/>
      </c>
      <c r="R329" s="73" t="str">
        <f t="shared" si="29"/>
        <v/>
      </c>
      <c r="S329" s="73" t="str">
        <f t="shared" si="30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N330" s="15"/>
      <c r="O330" s="73" t="str">
        <f t="shared" si="26"/>
        <v/>
      </c>
      <c r="P330" s="73">
        <f t="shared" si="27"/>
        <v>0</v>
      </c>
      <c r="Q330" s="73" t="str">
        <f t="shared" si="28"/>
        <v/>
      </c>
      <c r="R330" s="73" t="str">
        <f t="shared" si="29"/>
        <v/>
      </c>
      <c r="S330" s="73" t="str">
        <f t="shared" si="30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N331" s="15"/>
      <c r="O331" s="73" t="str">
        <f t="shared" si="26"/>
        <v/>
      </c>
      <c r="P331" s="73">
        <f t="shared" si="27"/>
        <v>0</v>
      </c>
      <c r="Q331" s="73" t="str">
        <f t="shared" si="28"/>
        <v/>
      </c>
      <c r="R331" s="73" t="str">
        <f t="shared" si="29"/>
        <v/>
      </c>
      <c r="S331" s="73" t="str">
        <f t="shared" si="30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N332" s="15"/>
      <c r="O332" s="73" t="str">
        <f t="shared" si="26"/>
        <v/>
      </c>
      <c r="P332" s="73">
        <f t="shared" si="27"/>
        <v>0</v>
      </c>
      <c r="Q332" s="73" t="str">
        <f t="shared" si="28"/>
        <v/>
      </c>
      <c r="R332" s="73" t="str">
        <f t="shared" si="29"/>
        <v/>
      </c>
      <c r="S332" s="73" t="str">
        <f t="shared" si="30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N333" s="15"/>
      <c r="O333" s="73" t="str">
        <f t="shared" si="26"/>
        <v/>
      </c>
      <c r="P333" s="73">
        <f t="shared" si="27"/>
        <v>0</v>
      </c>
      <c r="Q333" s="73" t="str">
        <f t="shared" si="28"/>
        <v/>
      </c>
      <c r="R333" s="73" t="str">
        <f t="shared" si="29"/>
        <v/>
      </c>
      <c r="S333" s="73" t="str">
        <f t="shared" si="30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N334" s="15"/>
      <c r="O334" s="73" t="str">
        <f t="shared" si="26"/>
        <v/>
      </c>
      <c r="P334" s="73">
        <f t="shared" si="27"/>
        <v>0</v>
      </c>
      <c r="Q334" s="73" t="str">
        <f t="shared" si="28"/>
        <v/>
      </c>
      <c r="R334" s="73" t="str">
        <f t="shared" si="29"/>
        <v/>
      </c>
      <c r="S334" s="73" t="str">
        <f t="shared" si="30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N335" s="15"/>
      <c r="O335" s="73" t="str">
        <f t="shared" ref="O335:O398" si="32">IF($H335="E",G335,"")</f>
        <v/>
      </c>
      <c r="P335" s="73">
        <f t="shared" si="27"/>
        <v>0</v>
      </c>
      <c r="Q335" s="73" t="str">
        <f t="shared" si="28"/>
        <v/>
      </c>
      <c r="R335" s="73" t="str">
        <f t="shared" si="29"/>
        <v/>
      </c>
      <c r="S335" s="73" t="str">
        <f t="shared" si="30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N336" s="15"/>
      <c r="O336" s="73" t="str">
        <f t="shared" si="32"/>
        <v/>
      </c>
      <c r="P336" s="73">
        <f t="shared" ref="P336:P399" si="33">IF($H336=0%,G336,"")</f>
        <v>0</v>
      </c>
      <c r="Q336" s="73" t="str">
        <f t="shared" ref="Q336:Q399" si="34">IF(OR($H336=2%,$H336=6%,$H336=8%),$I336/$H336,"")</f>
        <v/>
      </c>
      <c r="R336" s="73" t="str">
        <f t="shared" ref="R336:R399" si="35">IF(OR($H336=15%,$H336=16%),$I336/$H336,"")</f>
        <v/>
      </c>
      <c r="S336" s="73" t="str">
        <f t="shared" ref="S336:S399" si="36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N337" s="15"/>
      <c r="O337" s="73" t="str">
        <f t="shared" si="32"/>
        <v/>
      </c>
      <c r="P337" s="73">
        <f t="shared" si="33"/>
        <v>0</v>
      </c>
      <c r="Q337" s="73" t="str">
        <f t="shared" si="34"/>
        <v/>
      </c>
      <c r="R337" s="73" t="str">
        <f t="shared" si="35"/>
        <v/>
      </c>
      <c r="S337" s="73" t="str">
        <f t="shared" si="36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N338" s="15"/>
      <c r="O338" s="73" t="str">
        <f t="shared" si="32"/>
        <v/>
      </c>
      <c r="P338" s="73">
        <f t="shared" si="33"/>
        <v>0</v>
      </c>
      <c r="Q338" s="73" t="str">
        <f t="shared" si="34"/>
        <v/>
      </c>
      <c r="R338" s="73" t="str">
        <f t="shared" si="35"/>
        <v/>
      </c>
      <c r="S338" s="73" t="str">
        <f t="shared" si="36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N339" s="15"/>
      <c r="O339" s="73" t="str">
        <f t="shared" si="32"/>
        <v/>
      </c>
      <c r="P339" s="73">
        <f t="shared" si="33"/>
        <v>0</v>
      </c>
      <c r="Q339" s="73" t="str">
        <f t="shared" si="34"/>
        <v/>
      </c>
      <c r="R339" s="73" t="str">
        <f t="shared" si="35"/>
        <v/>
      </c>
      <c r="S339" s="73" t="str">
        <f t="shared" si="36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N340" s="15"/>
      <c r="O340" s="73" t="str">
        <f t="shared" si="32"/>
        <v/>
      </c>
      <c r="P340" s="73">
        <f t="shared" si="33"/>
        <v>0</v>
      </c>
      <c r="Q340" s="73" t="str">
        <f t="shared" si="34"/>
        <v/>
      </c>
      <c r="R340" s="73" t="str">
        <f t="shared" si="35"/>
        <v/>
      </c>
      <c r="S340" s="73" t="str">
        <f t="shared" si="36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N341" s="15"/>
      <c r="O341" s="73" t="str">
        <f t="shared" si="32"/>
        <v/>
      </c>
      <c r="P341" s="73">
        <f t="shared" si="33"/>
        <v>0</v>
      </c>
      <c r="Q341" s="73" t="str">
        <f t="shared" si="34"/>
        <v/>
      </c>
      <c r="R341" s="73" t="str">
        <f t="shared" si="35"/>
        <v/>
      </c>
      <c r="S341" s="73" t="str">
        <f t="shared" si="36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N342" s="15"/>
      <c r="O342" s="73" t="str">
        <f t="shared" si="32"/>
        <v/>
      </c>
      <c r="P342" s="73">
        <f t="shared" si="33"/>
        <v>0</v>
      </c>
      <c r="Q342" s="73" t="str">
        <f t="shared" si="34"/>
        <v/>
      </c>
      <c r="R342" s="73" t="str">
        <f t="shared" si="35"/>
        <v/>
      </c>
      <c r="S342" s="73" t="str">
        <f t="shared" si="36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N343" s="15"/>
      <c r="O343" s="73" t="str">
        <f t="shared" si="32"/>
        <v/>
      </c>
      <c r="P343" s="73">
        <f t="shared" si="33"/>
        <v>0</v>
      </c>
      <c r="Q343" s="73" t="str">
        <f t="shared" si="34"/>
        <v/>
      </c>
      <c r="R343" s="73" t="str">
        <f t="shared" si="35"/>
        <v/>
      </c>
      <c r="S343" s="73" t="str">
        <f t="shared" si="36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N344" s="15"/>
      <c r="O344" s="73" t="str">
        <f t="shared" si="32"/>
        <v/>
      </c>
      <c r="P344" s="73">
        <f t="shared" si="33"/>
        <v>0</v>
      </c>
      <c r="Q344" s="73" t="str">
        <f t="shared" si="34"/>
        <v/>
      </c>
      <c r="R344" s="73" t="str">
        <f t="shared" si="35"/>
        <v/>
      </c>
      <c r="S344" s="73" t="str">
        <f t="shared" si="36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N345" s="15"/>
      <c r="O345" s="73" t="str">
        <f t="shared" si="32"/>
        <v/>
      </c>
      <c r="P345" s="73">
        <f t="shared" si="33"/>
        <v>0</v>
      </c>
      <c r="Q345" s="73" t="str">
        <f t="shared" si="34"/>
        <v/>
      </c>
      <c r="R345" s="73" t="str">
        <f t="shared" si="35"/>
        <v/>
      </c>
      <c r="S345" s="73" t="str">
        <f t="shared" si="36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N346" s="15"/>
      <c r="O346" s="73" t="str">
        <f t="shared" si="32"/>
        <v/>
      </c>
      <c r="P346" s="73">
        <f t="shared" si="33"/>
        <v>0</v>
      </c>
      <c r="Q346" s="73" t="str">
        <f t="shared" si="34"/>
        <v/>
      </c>
      <c r="R346" s="73" t="str">
        <f t="shared" si="35"/>
        <v/>
      </c>
      <c r="S346" s="73" t="str">
        <f t="shared" si="36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N347" s="15"/>
      <c r="O347" s="73" t="str">
        <f t="shared" si="32"/>
        <v/>
      </c>
      <c r="P347" s="73">
        <f t="shared" si="33"/>
        <v>0</v>
      </c>
      <c r="Q347" s="73" t="str">
        <f t="shared" si="34"/>
        <v/>
      </c>
      <c r="R347" s="73" t="str">
        <f t="shared" si="35"/>
        <v/>
      </c>
      <c r="S347" s="73" t="str">
        <f t="shared" si="36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N348" s="15"/>
      <c r="O348" s="73" t="str">
        <f t="shared" si="32"/>
        <v/>
      </c>
      <c r="P348" s="73">
        <f t="shared" si="33"/>
        <v>0</v>
      </c>
      <c r="Q348" s="73" t="str">
        <f t="shared" si="34"/>
        <v/>
      </c>
      <c r="R348" s="73" t="str">
        <f t="shared" si="35"/>
        <v/>
      </c>
      <c r="S348" s="73" t="str">
        <f t="shared" si="36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N349" s="15"/>
      <c r="O349" s="73" t="str">
        <f t="shared" si="32"/>
        <v/>
      </c>
      <c r="P349" s="73">
        <f t="shared" si="33"/>
        <v>0</v>
      </c>
      <c r="Q349" s="73" t="str">
        <f t="shared" si="34"/>
        <v/>
      </c>
      <c r="R349" s="73" t="str">
        <f t="shared" si="35"/>
        <v/>
      </c>
      <c r="S349" s="73" t="str">
        <f t="shared" si="36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N350" s="15"/>
      <c r="O350" s="73" t="str">
        <f t="shared" si="32"/>
        <v/>
      </c>
      <c r="P350" s="73">
        <f t="shared" si="33"/>
        <v>0</v>
      </c>
      <c r="Q350" s="73" t="str">
        <f t="shared" si="34"/>
        <v/>
      </c>
      <c r="R350" s="73" t="str">
        <f t="shared" si="35"/>
        <v/>
      </c>
      <c r="S350" s="73" t="str">
        <f t="shared" si="36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N351" s="15"/>
      <c r="O351" s="73" t="str">
        <f t="shared" si="32"/>
        <v/>
      </c>
      <c r="P351" s="73">
        <f t="shared" si="33"/>
        <v>0</v>
      </c>
      <c r="Q351" s="73" t="str">
        <f t="shared" si="34"/>
        <v/>
      </c>
      <c r="R351" s="73" t="str">
        <f t="shared" si="35"/>
        <v/>
      </c>
      <c r="S351" s="73" t="str">
        <f t="shared" si="36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N352" s="15"/>
      <c r="O352" s="73" t="str">
        <f t="shared" si="32"/>
        <v/>
      </c>
      <c r="P352" s="73">
        <f t="shared" si="33"/>
        <v>0</v>
      </c>
      <c r="Q352" s="73" t="str">
        <f t="shared" si="34"/>
        <v/>
      </c>
      <c r="R352" s="73" t="str">
        <f t="shared" si="35"/>
        <v/>
      </c>
      <c r="S352" s="73" t="str">
        <f t="shared" si="36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N353" s="15"/>
      <c r="O353" s="73" t="str">
        <f t="shared" si="32"/>
        <v/>
      </c>
      <c r="P353" s="73">
        <f t="shared" si="33"/>
        <v>0</v>
      </c>
      <c r="Q353" s="73" t="str">
        <f t="shared" si="34"/>
        <v/>
      </c>
      <c r="R353" s="73" t="str">
        <f t="shared" si="35"/>
        <v/>
      </c>
      <c r="S353" s="73" t="str">
        <f t="shared" si="36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N354" s="15"/>
      <c r="O354" s="73" t="str">
        <f t="shared" si="32"/>
        <v/>
      </c>
      <c r="P354" s="73">
        <f t="shared" si="33"/>
        <v>0</v>
      </c>
      <c r="Q354" s="73" t="str">
        <f t="shared" si="34"/>
        <v/>
      </c>
      <c r="R354" s="73" t="str">
        <f t="shared" si="35"/>
        <v/>
      </c>
      <c r="S354" s="73" t="str">
        <f t="shared" si="36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N355" s="15"/>
      <c r="O355" s="73" t="str">
        <f t="shared" si="32"/>
        <v/>
      </c>
      <c r="P355" s="73">
        <f t="shared" si="33"/>
        <v>0</v>
      </c>
      <c r="Q355" s="73" t="str">
        <f t="shared" si="34"/>
        <v/>
      </c>
      <c r="R355" s="73" t="str">
        <f t="shared" si="35"/>
        <v/>
      </c>
      <c r="S355" s="73" t="str">
        <f t="shared" si="36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N356" s="15"/>
      <c r="O356" s="73" t="str">
        <f t="shared" si="32"/>
        <v/>
      </c>
      <c r="P356" s="73">
        <f t="shared" si="33"/>
        <v>0</v>
      </c>
      <c r="Q356" s="73" t="str">
        <f t="shared" si="34"/>
        <v/>
      </c>
      <c r="R356" s="73" t="str">
        <f t="shared" si="35"/>
        <v/>
      </c>
      <c r="S356" s="73" t="str">
        <f t="shared" si="36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N357" s="15"/>
      <c r="O357" s="73" t="str">
        <f t="shared" si="32"/>
        <v/>
      </c>
      <c r="P357" s="73">
        <f t="shared" si="33"/>
        <v>0</v>
      </c>
      <c r="Q357" s="73" t="str">
        <f t="shared" si="34"/>
        <v/>
      </c>
      <c r="R357" s="73" t="str">
        <f t="shared" si="35"/>
        <v/>
      </c>
      <c r="S357" s="73" t="str">
        <f t="shared" si="36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N358" s="15"/>
      <c r="O358" s="73" t="str">
        <f t="shared" si="32"/>
        <v/>
      </c>
      <c r="P358" s="73">
        <f t="shared" si="33"/>
        <v>0</v>
      </c>
      <c r="Q358" s="73" t="str">
        <f t="shared" si="34"/>
        <v/>
      </c>
      <c r="R358" s="73" t="str">
        <f t="shared" si="35"/>
        <v/>
      </c>
      <c r="S358" s="73" t="str">
        <f t="shared" si="36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N359" s="15"/>
      <c r="O359" s="73" t="str">
        <f t="shared" si="32"/>
        <v/>
      </c>
      <c r="P359" s="73">
        <f t="shared" si="33"/>
        <v>0</v>
      </c>
      <c r="Q359" s="73" t="str">
        <f t="shared" si="34"/>
        <v/>
      </c>
      <c r="R359" s="73" t="str">
        <f t="shared" si="35"/>
        <v/>
      </c>
      <c r="S359" s="73" t="str">
        <f t="shared" si="36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N360" s="15"/>
      <c r="O360" s="73" t="str">
        <f t="shared" si="32"/>
        <v/>
      </c>
      <c r="P360" s="73">
        <f t="shared" si="33"/>
        <v>0</v>
      </c>
      <c r="Q360" s="73" t="str">
        <f t="shared" si="34"/>
        <v/>
      </c>
      <c r="R360" s="73" t="str">
        <f t="shared" si="35"/>
        <v/>
      </c>
      <c r="S360" s="73" t="str">
        <f t="shared" si="36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N361" s="15"/>
      <c r="O361" s="73" t="str">
        <f t="shared" si="32"/>
        <v/>
      </c>
      <c r="P361" s="73">
        <f t="shared" si="33"/>
        <v>0</v>
      </c>
      <c r="Q361" s="73" t="str">
        <f t="shared" si="34"/>
        <v/>
      </c>
      <c r="R361" s="73" t="str">
        <f t="shared" si="35"/>
        <v/>
      </c>
      <c r="S361" s="73" t="str">
        <f t="shared" si="36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N362" s="15"/>
      <c r="O362" s="73" t="str">
        <f t="shared" si="32"/>
        <v/>
      </c>
      <c r="P362" s="73">
        <f t="shared" si="33"/>
        <v>0</v>
      </c>
      <c r="Q362" s="73" t="str">
        <f t="shared" si="34"/>
        <v/>
      </c>
      <c r="R362" s="73" t="str">
        <f t="shared" si="35"/>
        <v/>
      </c>
      <c r="S362" s="73" t="str">
        <f t="shared" si="36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N363" s="15"/>
      <c r="O363" s="73" t="str">
        <f t="shared" si="32"/>
        <v/>
      </c>
      <c r="P363" s="73">
        <f t="shared" si="33"/>
        <v>0</v>
      </c>
      <c r="Q363" s="73" t="str">
        <f t="shared" si="34"/>
        <v/>
      </c>
      <c r="R363" s="73" t="str">
        <f t="shared" si="35"/>
        <v/>
      </c>
      <c r="S363" s="73" t="str">
        <f t="shared" si="36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N364" s="15"/>
      <c r="O364" s="73" t="str">
        <f t="shared" si="32"/>
        <v/>
      </c>
      <c r="P364" s="73">
        <f t="shared" si="33"/>
        <v>0</v>
      </c>
      <c r="Q364" s="73" t="str">
        <f t="shared" si="34"/>
        <v/>
      </c>
      <c r="R364" s="73" t="str">
        <f t="shared" si="35"/>
        <v/>
      </c>
      <c r="S364" s="73" t="str">
        <f t="shared" si="36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N365" s="15"/>
      <c r="O365" s="73" t="str">
        <f t="shared" si="32"/>
        <v/>
      </c>
      <c r="P365" s="73">
        <f t="shared" si="33"/>
        <v>0</v>
      </c>
      <c r="Q365" s="73" t="str">
        <f t="shared" si="34"/>
        <v/>
      </c>
      <c r="R365" s="73" t="str">
        <f t="shared" si="35"/>
        <v/>
      </c>
      <c r="S365" s="73" t="str">
        <f t="shared" si="36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N366" s="15"/>
      <c r="O366" s="73" t="str">
        <f t="shared" si="32"/>
        <v/>
      </c>
      <c r="P366" s="73">
        <f t="shared" si="33"/>
        <v>0</v>
      </c>
      <c r="Q366" s="73" t="str">
        <f t="shared" si="34"/>
        <v/>
      </c>
      <c r="R366" s="73" t="str">
        <f t="shared" si="35"/>
        <v/>
      </c>
      <c r="S366" s="73" t="str">
        <f t="shared" si="36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N367" s="15"/>
      <c r="O367" s="73" t="str">
        <f t="shared" si="32"/>
        <v/>
      </c>
      <c r="P367" s="73">
        <f t="shared" si="33"/>
        <v>0</v>
      </c>
      <c r="Q367" s="73" t="str">
        <f t="shared" si="34"/>
        <v/>
      </c>
      <c r="R367" s="73" t="str">
        <f t="shared" si="35"/>
        <v/>
      </c>
      <c r="S367" s="73" t="str">
        <f t="shared" si="36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N368" s="15"/>
      <c r="O368" s="73" t="str">
        <f t="shared" si="32"/>
        <v/>
      </c>
      <c r="P368" s="73">
        <f t="shared" si="33"/>
        <v>0</v>
      </c>
      <c r="Q368" s="73" t="str">
        <f t="shared" si="34"/>
        <v/>
      </c>
      <c r="R368" s="73" t="str">
        <f t="shared" si="35"/>
        <v/>
      </c>
      <c r="S368" s="73" t="str">
        <f t="shared" si="36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N369" s="15"/>
      <c r="O369" s="73" t="str">
        <f t="shared" si="32"/>
        <v/>
      </c>
      <c r="P369" s="73">
        <f t="shared" si="33"/>
        <v>0</v>
      </c>
      <c r="Q369" s="73" t="str">
        <f t="shared" si="34"/>
        <v/>
      </c>
      <c r="R369" s="73" t="str">
        <f t="shared" si="35"/>
        <v/>
      </c>
      <c r="S369" s="73" t="str">
        <f t="shared" si="36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N370" s="15"/>
      <c r="O370" s="73" t="str">
        <f t="shared" si="32"/>
        <v/>
      </c>
      <c r="P370" s="73">
        <f t="shared" si="33"/>
        <v>0</v>
      </c>
      <c r="Q370" s="73" t="str">
        <f t="shared" si="34"/>
        <v/>
      </c>
      <c r="R370" s="73" t="str">
        <f t="shared" si="35"/>
        <v/>
      </c>
      <c r="S370" s="73" t="str">
        <f t="shared" si="36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N371" s="15"/>
      <c r="O371" s="73" t="str">
        <f t="shared" si="32"/>
        <v/>
      </c>
      <c r="P371" s="73">
        <f t="shared" si="33"/>
        <v>0</v>
      </c>
      <c r="Q371" s="73" t="str">
        <f t="shared" si="34"/>
        <v/>
      </c>
      <c r="R371" s="73" t="str">
        <f t="shared" si="35"/>
        <v/>
      </c>
      <c r="S371" s="73" t="str">
        <f t="shared" si="36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N372" s="15"/>
      <c r="O372" s="73" t="str">
        <f t="shared" si="32"/>
        <v/>
      </c>
      <c r="P372" s="73">
        <f t="shared" si="33"/>
        <v>0</v>
      </c>
      <c r="Q372" s="73" t="str">
        <f t="shared" si="34"/>
        <v/>
      </c>
      <c r="R372" s="73" t="str">
        <f t="shared" si="35"/>
        <v/>
      </c>
      <c r="S372" s="73" t="str">
        <f t="shared" si="36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N373" s="15"/>
      <c r="O373" s="73" t="str">
        <f t="shared" si="32"/>
        <v/>
      </c>
      <c r="P373" s="73">
        <f t="shared" si="33"/>
        <v>0</v>
      </c>
      <c r="Q373" s="73" t="str">
        <f t="shared" si="34"/>
        <v/>
      </c>
      <c r="R373" s="73" t="str">
        <f t="shared" si="35"/>
        <v/>
      </c>
      <c r="S373" s="73" t="str">
        <f t="shared" si="36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N374" s="15"/>
      <c r="O374" s="73" t="str">
        <f t="shared" si="32"/>
        <v/>
      </c>
      <c r="P374" s="73">
        <f t="shared" si="33"/>
        <v>0</v>
      </c>
      <c r="Q374" s="73" t="str">
        <f t="shared" si="34"/>
        <v/>
      </c>
      <c r="R374" s="73" t="str">
        <f t="shared" si="35"/>
        <v/>
      </c>
      <c r="S374" s="73" t="str">
        <f t="shared" si="36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N375" s="15"/>
      <c r="O375" s="73" t="str">
        <f t="shared" si="32"/>
        <v/>
      </c>
      <c r="P375" s="73">
        <f t="shared" si="33"/>
        <v>0</v>
      </c>
      <c r="Q375" s="73" t="str">
        <f t="shared" si="34"/>
        <v/>
      </c>
      <c r="R375" s="73" t="str">
        <f t="shared" si="35"/>
        <v/>
      </c>
      <c r="S375" s="73" t="str">
        <f t="shared" si="36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N376" s="15"/>
      <c r="O376" s="73" t="str">
        <f t="shared" si="32"/>
        <v/>
      </c>
      <c r="P376" s="73">
        <f t="shared" si="33"/>
        <v>0</v>
      </c>
      <c r="Q376" s="73" t="str">
        <f t="shared" si="34"/>
        <v/>
      </c>
      <c r="R376" s="73" t="str">
        <f t="shared" si="35"/>
        <v/>
      </c>
      <c r="S376" s="73" t="str">
        <f t="shared" si="36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N377" s="15"/>
      <c r="O377" s="73" t="str">
        <f t="shared" si="32"/>
        <v/>
      </c>
      <c r="P377" s="73">
        <f t="shared" si="33"/>
        <v>0</v>
      </c>
      <c r="Q377" s="73" t="str">
        <f t="shared" si="34"/>
        <v/>
      </c>
      <c r="R377" s="73" t="str">
        <f t="shared" si="35"/>
        <v/>
      </c>
      <c r="S377" s="73" t="str">
        <f t="shared" si="36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N378" s="15"/>
      <c r="O378" s="73" t="str">
        <f t="shared" si="32"/>
        <v/>
      </c>
      <c r="P378" s="73">
        <f t="shared" si="33"/>
        <v>0</v>
      </c>
      <c r="Q378" s="73" t="str">
        <f t="shared" si="34"/>
        <v/>
      </c>
      <c r="R378" s="73" t="str">
        <f t="shared" si="35"/>
        <v/>
      </c>
      <c r="S378" s="73" t="str">
        <f t="shared" si="36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N379" s="15"/>
      <c r="O379" s="73" t="str">
        <f t="shared" si="32"/>
        <v/>
      </c>
      <c r="P379" s="73">
        <f t="shared" si="33"/>
        <v>0</v>
      </c>
      <c r="Q379" s="73" t="str">
        <f t="shared" si="34"/>
        <v/>
      </c>
      <c r="R379" s="73" t="str">
        <f t="shared" si="35"/>
        <v/>
      </c>
      <c r="S379" s="73" t="str">
        <f t="shared" si="36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N380" s="15"/>
      <c r="O380" s="73" t="str">
        <f t="shared" si="32"/>
        <v/>
      </c>
      <c r="P380" s="73">
        <f t="shared" si="33"/>
        <v>0</v>
      </c>
      <c r="Q380" s="73" t="str">
        <f t="shared" si="34"/>
        <v/>
      </c>
      <c r="R380" s="73" t="str">
        <f t="shared" si="35"/>
        <v/>
      </c>
      <c r="S380" s="73" t="str">
        <f t="shared" si="36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N381" s="15"/>
      <c r="O381" s="73" t="str">
        <f t="shared" si="32"/>
        <v/>
      </c>
      <c r="P381" s="73">
        <f t="shared" si="33"/>
        <v>0</v>
      </c>
      <c r="Q381" s="73" t="str">
        <f t="shared" si="34"/>
        <v/>
      </c>
      <c r="R381" s="73" t="str">
        <f t="shared" si="35"/>
        <v/>
      </c>
      <c r="S381" s="73" t="str">
        <f t="shared" si="36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N382" s="15"/>
      <c r="O382" s="73" t="str">
        <f t="shared" si="32"/>
        <v/>
      </c>
      <c r="P382" s="73">
        <f t="shared" si="33"/>
        <v>0</v>
      </c>
      <c r="Q382" s="73" t="str">
        <f t="shared" si="34"/>
        <v/>
      </c>
      <c r="R382" s="73" t="str">
        <f t="shared" si="35"/>
        <v/>
      </c>
      <c r="S382" s="73" t="str">
        <f t="shared" si="36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N383" s="15"/>
      <c r="O383" s="73" t="str">
        <f t="shared" si="32"/>
        <v/>
      </c>
      <c r="P383" s="73">
        <f t="shared" si="33"/>
        <v>0</v>
      </c>
      <c r="Q383" s="73" t="str">
        <f t="shared" si="34"/>
        <v/>
      </c>
      <c r="R383" s="73" t="str">
        <f t="shared" si="35"/>
        <v/>
      </c>
      <c r="S383" s="73" t="str">
        <f t="shared" si="36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N384" s="15"/>
      <c r="O384" s="73" t="str">
        <f t="shared" si="32"/>
        <v/>
      </c>
      <c r="P384" s="73">
        <f t="shared" si="33"/>
        <v>0</v>
      </c>
      <c r="Q384" s="73" t="str">
        <f t="shared" si="34"/>
        <v/>
      </c>
      <c r="R384" s="73" t="str">
        <f t="shared" si="35"/>
        <v/>
      </c>
      <c r="S384" s="73" t="str">
        <f t="shared" si="36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N385" s="15"/>
      <c r="O385" s="73" t="str">
        <f t="shared" si="32"/>
        <v/>
      </c>
      <c r="P385" s="73">
        <f t="shared" si="33"/>
        <v>0</v>
      </c>
      <c r="Q385" s="73" t="str">
        <f t="shared" si="34"/>
        <v/>
      </c>
      <c r="R385" s="73" t="str">
        <f t="shared" si="35"/>
        <v/>
      </c>
      <c r="S385" s="73" t="str">
        <f t="shared" si="36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N386" s="15"/>
      <c r="O386" s="73" t="str">
        <f t="shared" si="32"/>
        <v/>
      </c>
      <c r="P386" s="73">
        <f t="shared" si="33"/>
        <v>0</v>
      </c>
      <c r="Q386" s="73" t="str">
        <f t="shared" si="34"/>
        <v/>
      </c>
      <c r="R386" s="73" t="str">
        <f t="shared" si="35"/>
        <v/>
      </c>
      <c r="S386" s="73" t="str">
        <f t="shared" si="36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N387" s="15"/>
      <c r="O387" s="73" t="str">
        <f t="shared" si="32"/>
        <v/>
      </c>
      <c r="P387" s="73">
        <f t="shared" si="33"/>
        <v>0</v>
      </c>
      <c r="Q387" s="73" t="str">
        <f t="shared" si="34"/>
        <v/>
      </c>
      <c r="R387" s="73" t="str">
        <f t="shared" si="35"/>
        <v/>
      </c>
      <c r="S387" s="73" t="str">
        <f t="shared" si="36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N388" s="15"/>
      <c r="O388" s="73" t="str">
        <f t="shared" si="32"/>
        <v/>
      </c>
      <c r="P388" s="73">
        <f t="shared" si="33"/>
        <v>0</v>
      </c>
      <c r="Q388" s="73" t="str">
        <f t="shared" si="34"/>
        <v/>
      </c>
      <c r="R388" s="73" t="str">
        <f t="shared" si="35"/>
        <v/>
      </c>
      <c r="S388" s="73" t="str">
        <f t="shared" si="36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N389" s="15"/>
      <c r="O389" s="73" t="str">
        <f t="shared" si="32"/>
        <v/>
      </c>
      <c r="P389" s="73">
        <f t="shared" si="33"/>
        <v>0</v>
      </c>
      <c r="Q389" s="73" t="str">
        <f t="shared" si="34"/>
        <v/>
      </c>
      <c r="R389" s="73" t="str">
        <f t="shared" si="35"/>
        <v/>
      </c>
      <c r="S389" s="73" t="str">
        <f t="shared" si="36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N390" s="15"/>
      <c r="O390" s="73" t="str">
        <f t="shared" si="32"/>
        <v/>
      </c>
      <c r="P390" s="73">
        <f t="shared" si="33"/>
        <v>0</v>
      </c>
      <c r="Q390" s="73" t="str">
        <f t="shared" si="34"/>
        <v/>
      </c>
      <c r="R390" s="73" t="str">
        <f t="shared" si="35"/>
        <v/>
      </c>
      <c r="S390" s="73" t="str">
        <f t="shared" si="36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N391" s="15"/>
      <c r="O391" s="73" t="str">
        <f t="shared" si="32"/>
        <v/>
      </c>
      <c r="P391" s="73">
        <f t="shared" si="33"/>
        <v>0</v>
      </c>
      <c r="Q391" s="73" t="str">
        <f t="shared" si="34"/>
        <v/>
      </c>
      <c r="R391" s="73" t="str">
        <f t="shared" si="35"/>
        <v/>
      </c>
      <c r="S391" s="73" t="str">
        <f t="shared" si="36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N392" s="15"/>
      <c r="O392" s="73" t="str">
        <f t="shared" si="32"/>
        <v/>
      </c>
      <c r="P392" s="73">
        <f t="shared" si="33"/>
        <v>0</v>
      </c>
      <c r="Q392" s="73" t="str">
        <f t="shared" si="34"/>
        <v/>
      </c>
      <c r="R392" s="73" t="str">
        <f t="shared" si="35"/>
        <v/>
      </c>
      <c r="S392" s="73" t="str">
        <f t="shared" si="36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N393" s="15"/>
      <c r="O393" s="73" t="str">
        <f t="shared" si="32"/>
        <v/>
      </c>
      <c r="P393" s="73">
        <f t="shared" si="33"/>
        <v>0</v>
      </c>
      <c r="Q393" s="73" t="str">
        <f t="shared" si="34"/>
        <v/>
      </c>
      <c r="R393" s="73" t="str">
        <f t="shared" si="35"/>
        <v/>
      </c>
      <c r="S393" s="73" t="str">
        <f t="shared" si="36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N394" s="15"/>
      <c r="O394" s="73" t="str">
        <f t="shared" si="32"/>
        <v/>
      </c>
      <c r="P394" s="73">
        <f t="shared" si="33"/>
        <v>0</v>
      </c>
      <c r="Q394" s="73" t="str">
        <f t="shared" si="34"/>
        <v/>
      </c>
      <c r="R394" s="73" t="str">
        <f t="shared" si="35"/>
        <v/>
      </c>
      <c r="S394" s="73" t="str">
        <f t="shared" si="36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N395" s="15"/>
      <c r="O395" s="73" t="str">
        <f t="shared" si="32"/>
        <v/>
      </c>
      <c r="P395" s="73">
        <f t="shared" si="33"/>
        <v>0</v>
      </c>
      <c r="Q395" s="73" t="str">
        <f t="shared" si="34"/>
        <v/>
      </c>
      <c r="R395" s="73" t="str">
        <f t="shared" si="35"/>
        <v/>
      </c>
      <c r="S395" s="73" t="str">
        <f t="shared" si="36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N396" s="15"/>
      <c r="O396" s="73" t="str">
        <f t="shared" si="32"/>
        <v/>
      </c>
      <c r="P396" s="73">
        <f t="shared" si="33"/>
        <v>0</v>
      </c>
      <c r="Q396" s="73" t="str">
        <f t="shared" si="34"/>
        <v/>
      </c>
      <c r="R396" s="73" t="str">
        <f t="shared" si="35"/>
        <v/>
      </c>
      <c r="S396" s="73" t="str">
        <f t="shared" si="36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N397" s="15"/>
      <c r="O397" s="73" t="str">
        <f t="shared" si="32"/>
        <v/>
      </c>
      <c r="P397" s="73">
        <f t="shared" si="33"/>
        <v>0</v>
      </c>
      <c r="Q397" s="73" t="str">
        <f t="shared" si="34"/>
        <v/>
      </c>
      <c r="R397" s="73" t="str">
        <f t="shared" si="35"/>
        <v/>
      </c>
      <c r="S397" s="73" t="str">
        <f t="shared" si="36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N398" s="15"/>
      <c r="O398" s="73" t="str">
        <f t="shared" si="32"/>
        <v/>
      </c>
      <c r="P398" s="73">
        <f t="shared" si="33"/>
        <v>0</v>
      </c>
      <c r="Q398" s="73" t="str">
        <f t="shared" si="34"/>
        <v/>
      </c>
      <c r="R398" s="73" t="str">
        <f t="shared" si="35"/>
        <v/>
      </c>
      <c r="S398" s="73" t="str">
        <f t="shared" si="36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N399" s="15"/>
      <c r="O399" s="73" t="str">
        <f t="shared" ref="O399:O462" si="38">IF($H399="E",G399,"")</f>
        <v/>
      </c>
      <c r="P399" s="73">
        <f t="shared" si="33"/>
        <v>0</v>
      </c>
      <c r="Q399" s="73" t="str">
        <f t="shared" si="34"/>
        <v/>
      </c>
      <c r="R399" s="73" t="str">
        <f t="shared" si="35"/>
        <v/>
      </c>
      <c r="S399" s="73" t="str">
        <f t="shared" si="36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N400" s="15"/>
      <c r="O400" s="73" t="str">
        <f t="shared" si="38"/>
        <v/>
      </c>
      <c r="P400" s="73">
        <f t="shared" ref="P400:P463" si="39">IF($H400=0%,G400,"")</f>
        <v>0</v>
      </c>
      <c r="Q400" s="73" t="str">
        <f t="shared" ref="Q400:Q463" si="40">IF(OR($H400=2%,$H400=6%,$H400=8%),$I400/$H400,"")</f>
        <v/>
      </c>
      <c r="R400" s="73" t="str">
        <f t="shared" ref="R400:R463" si="41">IF(OR($H400=15%,$H400=16%),$I400/$H400,"")</f>
        <v/>
      </c>
      <c r="S400" s="73" t="str">
        <f t="shared" ref="S400:S463" si="42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N401" s="15"/>
      <c r="O401" s="73" t="str">
        <f t="shared" si="38"/>
        <v/>
      </c>
      <c r="P401" s="73">
        <f t="shared" si="39"/>
        <v>0</v>
      </c>
      <c r="Q401" s="73" t="str">
        <f t="shared" si="40"/>
        <v/>
      </c>
      <c r="R401" s="73" t="str">
        <f t="shared" si="41"/>
        <v/>
      </c>
      <c r="S401" s="73" t="str">
        <f t="shared" si="42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N402" s="15"/>
      <c r="O402" s="73" t="str">
        <f t="shared" si="38"/>
        <v/>
      </c>
      <c r="P402" s="73">
        <f t="shared" si="39"/>
        <v>0</v>
      </c>
      <c r="Q402" s="73" t="str">
        <f t="shared" si="40"/>
        <v/>
      </c>
      <c r="R402" s="73" t="str">
        <f t="shared" si="41"/>
        <v/>
      </c>
      <c r="S402" s="73" t="str">
        <f t="shared" si="42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N403" s="15"/>
      <c r="O403" s="73" t="str">
        <f t="shared" si="38"/>
        <v/>
      </c>
      <c r="P403" s="73">
        <f t="shared" si="39"/>
        <v>0</v>
      </c>
      <c r="Q403" s="73" t="str">
        <f t="shared" si="40"/>
        <v/>
      </c>
      <c r="R403" s="73" t="str">
        <f t="shared" si="41"/>
        <v/>
      </c>
      <c r="S403" s="73" t="str">
        <f t="shared" si="42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N404" s="15"/>
      <c r="O404" s="73" t="str">
        <f t="shared" si="38"/>
        <v/>
      </c>
      <c r="P404" s="73">
        <f t="shared" si="39"/>
        <v>0</v>
      </c>
      <c r="Q404" s="73" t="str">
        <f t="shared" si="40"/>
        <v/>
      </c>
      <c r="R404" s="73" t="str">
        <f t="shared" si="41"/>
        <v/>
      </c>
      <c r="S404" s="73" t="str">
        <f t="shared" si="42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N405" s="15"/>
      <c r="O405" s="73" t="str">
        <f t="shared" si="38"/>
        <v/>
      </c>
      <c r="P405" s="73">
        <f t="shared" si="39"/>
        <v>0</v>
      </c>
      <c r="Q405" s="73" t="str">
        <f t="shared" si="40"/>
        <v/>
      </c>
      <c r="R405" s="73" t="str">
        <f t="shared" si="41"/>
        <v/>
      </c>
      <c r="S405" s="73" t="str">
        <f t="shared" si="42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N406" s="15"/>
      <c r="O406" s="73" t="str">
        <f t="shared" si="38"/>
        <v/>
      </c>
      <c r="P406" s="73">
        <f t="shared" si="39"/>
        <v>0</v>
      </c>
      <c r="Q406" s="73" t="str">
        <f t="shared" si="40"/>
        <v/>
      </c>
      <c r="R406" s="73" t="str">
        <f t="shared" si="41"/>
        <v/>
      </c>
      <c r="S406" s="73" t="str">
        <f t="shared" si="42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N407" s="15"/>
      <c r="O407" s="73" t="str">
        <f t="shared" si="38"/>
        <v/>
      </c>
      <c r="P407" s="73">
        <f t="shared" si="39"/>
        <v>0</v>
      </c>
      <c r="Q407" s="73" t="str">
        <f t="shared" si="40"/>
        <v/>
      </c>
      <c r="R407" s="73" t="str">
        <f t="shared" si="41"/>
        <v/>
      </c>
      <c r="S407" s="73" t="str">
        <f t="shared" si="42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N408" s="15"/>
      <c r="O408" s="73" t="str">
        <f t="shared" si="38"/>
        <v/>
      </c>
      <c r="P408" s="73">
        <f t="shared" si="39"/>
        <v>0</v>
      </c>
      <c r="Q408" s="73" t="str">
        <f t="shared" si="40"/>
        <v/>
      </c>
      <c r="R408" s="73" t="str">
        <f t="shared" si="41"/>
        <v/>
      </c>
      <c r="S408" s="73" t="str">
        <f t="shared" si="42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N409" s="15"/>
      <c r="O409" s="73" t="str">
        <f t="shared" si="38"/>
        <v/>
      </c>
      <c r="P409" s="73">
        <f t="shared" si="39"/>
        <v>0</v>
      </c>
      <c r="Q409" s="73" t="str">
        <f t="shared" si="40"/>
        <v/>
      </c>
      <c r="R409" s="73" t="str">
        <f t="shared" si="41"/>
        <v/>
      </c>
      <c r="S409" s="73" t="str">
        <f t="shared" si="42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N410" s="15"/>
      <c r="O410" s="73" t="str">
        <f t="shared" si="38"/>
        <v/>
      </c>
      <c r="P410" s="73">
        <f t="shared" si="39"/>
        <v>0</v>
      </c>
      <c r="Q410" s="73" t="str">
        <f t="shared" si="40"/>
        <v/>
      </c>
      <c r="R410" s="73" t="str">
        <f t="shared" si="41"/>
        <v/>
      </c>
      <c r="S410" s="73" t="str">
        <f t="shared" si="42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N411" s="15"/>
      <c r="O411" s="73" t="str">
        <f t="shared" si="38"/>
        <v/>
      </c>
      <c r="P411" s="73">
        <f t="shared" si="39"/>
        <v>0</v>
      </c>
      <c r="Q411" s="73" t="str">
        <f t="shared" si="40"/>
        <v/>
      </c>
      <c r="R411" s="73" t="str">
        <f t="shared" si="41"/>
        <v/>
      </c>
      <c r="S411" s="73" t="str">
        <f t="shared" si="42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N412" s="15"/>
      <c r="O412" s="73" t="str">
        <f t="shared" si="38"/>
        <v/>
      </c>
      <c r="P412" s="73">
        <f t="shared" si="39"/>
        <v>0</v>
      </c>
      <c r="Q412" s="73" t="str">
        <f t="shared" si="40"/>
        <v/>
      </c>
      <c r="R412" s="73" t="str">
        <f t="shared" si="41"/>
        <v/>
      </c>
      <c r="S412" s="73" t="str">
        <f t="shared" si="42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N413" s="15"/>
      <c r="O413" s="73" t="str">
        <f t="shared" si="38"/>
        <v/>
      </c>
      <c r="P413" s="73">
        <f t="shared" si="39"/>
        <v>0</v>
      </c>
      <c r="Q413" s="73" t="str">
        <f t="shared" si="40"/>
        <v/>
      </c>
      <c r="R413" s="73" t="str">
        <f t="shared" si="41"/>
        <v/>
      </c>
      <c r="S413" s="73" t="str">
        <f t="shared" si="42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N414" s="15"/>
      <c r="O414" s="73" t="str">
        <f t="shared" si="38"/>
        <v/>
      </c>
      <c r="P414" s="73">
        <f t="shared" si="39"/>
        <v>0</v>
      </c>
      <c r="Q414" s="73" t="str">
        <f t="shared" si="40"/>
        <v/>
      </c>
      <c r="R414" s="73" t="str">
        <f t="shared" si="41"/>
        <v/>
      </c>
      <c r="S414" s="73" t="str">
        <f t="shared" si="42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N415" s="15"/>
      <c r="O415" s="73" t="str">
        <f t="shared" si="38"/>
        <v/>
      </c>
      <c r="P415" s="73">
        <f t="shared" si="39"/>
        <v>0</v>
      </c>
      <c r="Q415" s="73" t="str">
        <f t="shared" si="40"/>
        <v/>
      </c>
      <c r="R415" s="73" t="str">
        <f t="shared" si="41"/>
        <v/>
      </c>
      <c r="S415" s="73" t="str">
        <f t="shared" si="42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N416" s="15"/>
      <c r="O416" s="73" t="str">
        <f t="shared" si="38"/>
        <v/>
      </c>
      <c r="P416" s="73">
        <f t="shared" si="39"/>
        <v>0</v>
      </c>
      <c r="Q416" s="73" t="str">
        <f t="shared" si="40"/>
        <v/>
      </c>
      <c r="R416" s="73" t="str">
        <f t="shared" si="41"/>
        <v/>
      </c>
      <c r="S416" s="73" t="str">
        <f t="shared" si="42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N417" s="15"/>
      <c r="O417" s="73" t="str">
        <f t="shared" si="38"/>
        <v/>
      </c>
      <c r="P417" s="73">
        <f t="shared" si="39"/>
        <v>0</v>
      </c>
      <c r="Q417" s="73" t="str">
        <f t="shared" si="40"/>
        <v/>
      </c>
      <c r="R417" s="73" t="str">
        <f t="shared" si="41"/>
        <v/>
      </c>
      <c r="S417" s="73" t="str">
        <f t="shared" si="42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N418" s="15"/>
      <c r="O418" s="73" t="str">
        <f t="shared" si="38"/>
        <v/>
      </c>
      <c r="P418" s="73">
        <f t="shared" si="39"/>
        <v>0</v>
      </c>
      <c r="Q418" s="73" t="str">
        <f t="shared" si="40"/>
        <v/>
      </c>
      <c r="R418" s="73" t="str">
        <f t="shared" si="41"/>
        <v/>
      </c>
      <c r="S418" s="73" t="str">
        <f t="shared" si="42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N419" s="15"/>
      <c r="O419" s="73" t="str">
        <f t="shared" si="38"/>
        <v/>
      </c>
      <c r="P419" s="73">
        <f t="shared" si="39"/>
        <v>0</v>
      </c>
      <c r="Q419" s="73" t="str">
        <f t="shared" si="40"/>
        <v/>
      </c>
      <c r="R419" s="73" t="str">
        <f t="shared" si="41"/>
        <v/>
      </c>
      <c r="S419" s="73" t="str">
        <f t="shared" si="42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N420" s="15"/>
      <c r="O420" s="73" t="str">
        <f t="shared" si="38"/>
        <v/>
      </c>
      <c r="P420" s="73">
        <f t="shared" si="39"/>
        <v>0</v>
      </c>
      <c r="Q420" s="73" t="str">
        <f t="shared" si="40"/>
        <v/>
      </c>
      <c r="R420" s="73" t="str">
        <f t="shared" si="41"/>
        <v/>
      </c>
      <c r="S420" s="73" t="str">
        <f t="shared" si="42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N421" s="15"/>
      <c r="O421" s="73" t="str">
        <f t="shared" si="38"/>
        <v/>
      </c>
      <c r="P421" s="73">
        <f t="shared" si="39"/>
        <v>0</v>
      </c>
      <c r="Q421" s="73" t="str">
        <f t="shared" si="40"/>
        <v/>
      </c>
      <c r="R421" s="73" t="str">
        <f t="shared" si="41"/>
        <v/>
      </c>
      <c r="S421" s="73" t="str">
        <f t="shared" si="42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N422" s="15"/>
      <c r="O422" s="73" t="str">
        <f t="shared" si="38"/>
        <v/>
      </c>
      <c r="P422" s="73">
        <f t="shared" si="39"/>
        <v>0</v>
      </c>
      <c r="Q422" s="73" t="str">
        <f t="shared" si="40"/>
        <v/>
      </c>
      <c r="R422" s="73" t="str">
        <f t="shared" si="41"/>
        <v/>
      </c>
      <c r="S422" s="73" t="str">
        <f t="shared" si="42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N423" s="15"/>
      <c r="O423" s="73" t="str">
        <f t="shared" si="38"/>
        <v/>
      </c>
      <c r="P423" s="73">
        <f t="shared" si="39"/>
        <v>0</v>
      </c>
      <c r="Q423" s="73" t="str">
        <f t="shared" si="40"/>
        <v/>
      </c>
      <c r="R423" s="73" t="str">
        <f t="shared" si="41"/>
        <v/>
      </c>
      <c r="S423" s="73" t="str">
        <f t="shared" si="42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N424" s="15"/>
      <c r="O424" s="73" t="str">
        <f t="shared" si="38"/>
        <v/>
      </c>
      <c r="P424" s="73">
        <f t="shared" si="39"/>
        <v>0</v>
      </c>
      <c r="Q424" s="73" t="str">
        <f t="shared" si="40"/>
        <v/>
      </c>
      <c r="R424" s="73" t="str">
        <f t="shared" si="41"/>
        <v/>
      </c>
      <c r="S424" s="73" t="str">
        <f t="shared" si="42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N425" s="15"/>
      <c r="O425" s="73" t="str">
        <f t="shared" si="38"/>
        <v/>
      </c>
      <c r="P425" s="73">
        <f t="shared" si="39"/>
        <v>0</v>
      </c>
      <c r="Q425" s="73" t="str">
        <f t="shared" si="40"/>
        <v/>
      </c>
      <c r="R425" s="73" t="str">
        <f t="shared" si="41"/>
        <v/>
      </c>
      <c r="S425" s="73" t="str">
        <f t="shared" si="42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N426" s="15"/>
      <c r="O426" s="73" t="str">
        <f t="shared" si="38"/>
        <v/>
      </c>
      <c r="P426" s="73">
        <f t="shared" si="39"/>
        <v>0</v>
      </c>
      <c r="Q426" s="73" t="str">
        <f t="shared" si="40"/>
        <v/>
      </c>
      <c r="R426" s="73" t="str">
        <f t="shared" si="41"/>
        <v/>
      </c>
      <c r="S426" s="73" t="str">
        <f t="shared" si="42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N427" s="15"/>
      <c r="O427" s="73" t="str">
        <f t="shared" si="38"/>
        <v/>
      </c>
      <c r="P427" s="73">
        <f t="shared" si="39"/>
        <v>0</v>
      </c>
      <c r="Q427" s="73" t="str">
        <f t="shared" si="40"/>
        <v/>
      </c>
      <c r="R427" s="73" t="str">
        <f t="shared" si="41"/>
        <v/>
      </c>
      <c r="S427" s="73" t="str">
        <f t="shared" si="42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N428" s="15"/>
      <c r="O428" s="73" t="str">
        <f t="shared" si="38"/>
        <v/>
      </c>
      <c r="P428" s="73">
        <f t="shared" si="39"/>
        <v>0</v>
      </c>
      <c r="Q428" s="73" t="str">
        <f t="shared" si="40"/>
        <v/>
      </c>
      <c r="R428" s="73" t="str">
        <f t="shared" si="41"/>
        <v/>
      </c>
      <c r="S428" s="73" t="str">
        <f t="shared" si="42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N429" s="15"/>
      <c r="O429" s="73" t="str">
        <f t="shared" si="38"/>
        <v/>
      </c>
      <c r="P429" s="73">
        <f t="shared" si="39"/>
        <v>0</v>
      </c>
      <c r="Q429" s="73" t="str">
        <f t="shared" si="40"/>
        <v/>
      </c>
      <c r="R429" s="73" t="str">
        <f t="shared" si="41"/>
        <v/>
      </c>
      <c r="S429" s="73" t="str">
        <f t="shared" si="42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N430" s="15"/>
      <c r="O430" s="73" t="str">
        <f t="shared" si="38"/>
        <v/>
      </c>
      <c r="P430" s="73">
        <f t="shared" si="39"/>
        <v>0</v>
      </c>
      <c r="Q430" s="73" t="str">
        <f t="shared" si="40"/>
        <v/>
      </c>
      <c r="R430" s="73" t="str">
        <f t="shared" si="41"/>
        <v/>
      </c>
      <c r="S430" s="73" t="str">
        <f t="shared" si="42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N431" s="15"/>
      <c r="O431" s="73" t="str">
        <f t="shared" si="38"/>
        <v/>
      </c>
      <c r="P431" s="73">
        <f t="shared" si="39"/>
        <v>0</v>
      </c>
      <c r="Q431" s="73" t="str">
        <f t="shared" si="40"/>
        <v/>
      </c>
      <c r="R431" s="73" t="str">
        <f t="shared" si="41"/>
        <v/>
      </c>
      <c r="S431" s="73" t="str">
        <f t="shared" si="42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N432" s="15"/>
      <c r="O432" s="73" t="str">
        <f t="shared" si="38"/>
        <v/>
      </c>
      <c r="P432" s="73">
        <f t="shared" si="39"/>
        <v>0</v>
      </c>
      <c r="Q432" s="73" t="str">
        <f t="shared" si="40"/>
        <v/>
      </c>
      <c r="R432" s="73" t="str">
        <f t="shared" si="41"/>
        <v/>
      </c>
      <c r="S432" s="73" t="str">
        <f t="shared" si="42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N433" s="15"/>
      <c r="O433" s="73" t="str">
        <f t="shared" si="38"/>
        <v/>
      </c>
      <c r="P433" s="73">
        <f t="shared" si="39"/>
        <v>0</v>
      </c>
      <c r="Q433" s="73" t="str">
        <f t="shared" si="40"/>
        <v/>
      </c>
      <c r="R433" s="73" t="str">
        <f t="shared" si="41"/>
        <v/>
      </c>
      <c r="S433" s="73" t="str">
        <f t="shared" si="42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N434" s="15"/>
      <c r="O434" s="73" t="str">
        <f t="shared" si="38"/>
        <v/>
      </c>
      <c r="P434" s="73">
        <f t="shared" si="39"/>
        <v>0</v>
      </c>
      <c r="Q434" s="73" t="str">
        <f t="shared" si="40"/>
        <v/>
      </c>
      <c r="R434" s="73" t="str">
        <f t="shared" si="41"/>
        <v/>
      </c>
      <c r="S434" s="73" t="str">
        <f t="shared" si="42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N435" s="15"/>
      <c r="O435" s="73" t="str">
        <f t="shared" si="38"/>
        <v/>
      </c>
      <c r="P435" s="73">
        <f t="shared" si="39"/>
        <v>0</v>
      </c>
      <c r="Q435" s="73" t="str">
        <f t="shared" si="40"/>
        <v/>
      </c>
      <c r="R435" s="73" t="str">
        <f t="shared" si="41"/>
        <v/>
      </c>
      <c r="S435" s="73" t="str">
        <f t="shared" si="42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N436" s="15"/>
      <c r="O436" s="73" t="str">
        <f t="shared" si="38"/>
        <v/>
      </c>
      <c r="P436" s="73">
        <f t="shared" si="39"/>
        <v>0</v>
      </c>
      <c r="Q436" s="73" t="str">
        <f t="shared" si="40"/>
        <v/>
      </c>
      <c r="R436" s="73" t="str">
        <f t="shared" si="41"/>
        <v/>
      </c>
      <c r="S436" s="73" t="str">
        <f t="shared" si="42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N437" s="15"/>
      <c r="O437" s="73" t="str">
        <f t="shared" si="38"/>
        <v/>
      </c>
      <c r="P437" s="73">
        <f t="shared" si="39"/>
        <v>0</v>
      </c>
      <c r="Q437" s="73" t="str">
        <f t="shared" si="40"/>
        <v/>
      </c>
      <c r="R437" s="73" t="str">
        <f t="shared" si="41"/>
        <v/>
      </c>
      <c r="S437" s="73" t="str">
        <f t="shared" si="42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N438" s="15"/>
      <c r="O438" s="73" t="str">
        <f t="shared" si="38"/>
        <v/>
      </c>
      <c r="P438" s="73">
        <f t="shared" si="39"/>
        <v>0</v>
      </c>
      <c r="Q438" s="73" t="str">
        <f t="shared" si="40"/>
        <v/>
      </c>
      <c r="R438" s="73" t="str">
        <f t="shared" si="41"/>
        <v/>
      </c>
      <c r="S438" s="73" t="str">
        <f t="shared" si="42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N439" s="15"/>
      <c r="O439" s="73" t="str">
        <f t="shared" si="38"/>
        <v/>
      </c>
      <c r="P439" s="73">
        <f t="shared" si="39"/>
        <v>0</v>
      </c>
      <c r="Q439" s="73" t="str">
        <f t="shared" si="40"/>
        <v/>
      </c>
      <c r="R439" s="73" t="str">
        <f t="shared" si="41"/>
        <v/>
      </c>
      <c r="S439" s="73" t="str">
        <f t="shared" si="42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N440" s="15"/>
      <c r="O440" s="73" t="str">
        <f t="shared" si="38"/>
        <v/>
      </c>
      <c r="P440" s="73">
        <f t="shared" si="39"/>
        <v>0</v>
      </c>
      <c r="Q440" s="73" t="str">
        <f t="shared" si="40"/>
        <v/>
      </c>
      <c r="R440" s="73" t="str">
        <f t="shared" si="41"/>
        <v/>
      </c>
      <c r="S440" s="73" t="str">
        <f t="shared" si="42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N441" s="15"/>
      <c r="O441" s="73" t="str">
        <f t="shared" si="38"/>
        <v/>
      </c>
      <c r="P441" s="73">
        <f t="shared" si="39"/>
        <v>0</v>
      </c>
      <c r="Q441" s="73" t="str">
        <f t="shared" si="40"/>
        <v/>
      </c>
      <c r="R441" s="73" t="str">
        <f t="shared" si="41"/>
        <v/>
      </c>
      <c r="S441" s="73" t="str">
        <f t="shared" si="42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N442" s="15"/>
      <c r="O442" s="73" t="str">
        <f t="shared" si="38"/>
        <v/>
      </c>
      <c r="P442" s="73">
        <f t="shared" si="39"/>
        <v>0</v>
      </c>
      <c r="Q442" s="73" t="str">
        <f t="shared" si="40"/>
        <v/>
      </c>
      <c r="R442" s="73" t="str">
        <f t="shared" si="41"/>
        <v/>
      </c>
      <c r="S442" s="73" t="str">
        <f t="shared" si="42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N443" s="15"/>
      <c r="O443" s="73" t="str">
        <f t="shared" si="38"/>
        <v/>
      </c>
      <c r="P443" s="73">
        <f t="shared" si="39"/>
        <v>0</v>
      </c>
      <c r="Q443" s="73" t="str">
        <f t="shared" si="40"/>
        <v/>
      </c>
      <c r="R443" s="73" t="str">
        <f t="shared" si="41"/>
        <v/>
      </c>
      <c r="S443" s="73" t="str">
        <f t="shared" si="42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N444" s="15"/>
      <c r="O444" s="73" t="str">
        <f t="shared" si="38"/>
        <v/>
      </c>
      <c r="P444" s="73">
        <f t="shared" si="39"/>
        <v>0</v>
      </c>
      <c r="Q444" s="73" t="str">
        <f t="shared" si="40"/>
        <v/>
      </c>
      <c r="R444" s="73" t="str">
        <f t="shared" si="41"/>
        <v/>
      </c>
      <c r="S444" s="73" t="str">
        <f t="shared" si="42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N445" s="15"/>
      <c r="O445" s="73" t="str">
        <f t="shared" si="38"/>
        <v/>
      </c>
      <c r="P445" s="73">
        <f t="shared" si="39"/>
        <v>0</v>
      </c>
      <c r="Q445" s="73" t="str">
        <f t="shared" si="40"/>
        <v/>
      </c>
      <c r="R445" s="73" t="str">
        <f t="shared" si="41"/>
        <v/>
      </c>
      <c r="S445" s="73" t="str">
        <f t="shared" si="42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N446" s="15"/>
      <c r="O446" s="73" t="str">
        <f t="shared" si="38"/>
        <v/>
      </c>
      <c r="P446" s="73">
        <f t="shared" si="39"/>
        <v>0</v>
      </c>
      <c r="Q446" s="73" t="str">
        <f t="shared" si="40"/>
        <v/>
      </c>
      <c r="R446" s="73" t="str">
        <f t="shared" si="41"/>
        <v/>
      </c>
      <c r="S446" s="73" t="str">
        <f t="shared" si="42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N447" s="15"/>
      <c r="O447" s="73" t="str">
        <f t="shared" si="38"/>
        <v/>
      </c>
      <c r="P447" s="73">
        <f t="shared" si="39"/>
        <v>0</v>
      </c>
      <c r="Q447" s="73" t="str">
        <f t="shared" si="40"/>
        <v/>
      </c>
      <c r="R447" s="73" t="str">
        <f t="shared" si="41"/>
        <v/>
      </c>
      <c r="S447" s="73" t="str">
        <f t="shared" si="42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N448" s="15"/>
      <c r="O448" s="73" t="str">
        <f t="shared" si="38"/>
        <v/>
      </c>
      <c r="P448" s="73">
        <f t="shared" si="39"/>
        <v>0</v>
      </c>
      <c r="Q448" s="73" t="str">
        <f t="shared" si="40"/>
        <v/>
      </c>
      <c r="R448" s="73" t="str">
        <f t="shared" si="41"/>
        <v/>
      </c>
      <c r="S448" s="73" t="str">
        <f t="shared" si="42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N449" s="15"/>
      <c r="O449" s="73" t="str">
        <f t="shared" si="38"/>
        <v/>
      </c>
      <c r="P449" s="73">
        <f t="shared" si="39"/>
        <v>0</v>
      </c>
      <c r="Q449" s="73" t="str">
        <f t="shared" si="40"/>
        <v/>
      </c>
      <c r="R449" s="73" t="str">
        <f t="shared" si="41"/>
        <v/>
      </c>
      <c r="S449" s="73" t="str">
        <f t="shared" si="42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N450" s="15"/>
      <c r="O450" s="73" t="str">
        <f t="shared" si="38"/>
        <v/>
      </c>
      <c r="P450" s="73">
        <f t="shared" si="39"/>
        <v>0</v>
      </c>
      <c r="Q450" s="73" t="str">
        <f t="shared" si="40"/>
        <v/>
      </c>
      <c r="R450" s="73" t="str">
        <f t="shared" si="41"/>
        <v/>
      </c>
      <c r="S450" s="73" t="str">
        <f t="shared" si="42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N451" s="15"/>
      <c r="O451" s="73" t="str">
        <f t="shared" si="38"/>
        <v/>
      </c>
      <c r="P451" s="73">
        <f t="shared" si="39"/>
        <v>0</v>
      </c>
      <c r="Q451" s="73" t="str">
        <f t="shared" si="40"/>
        <v/>
      </c>
      <c r="R451" s="73" t="str">
        <f t="shared" si="41"/>
        <v/>
      </c>
      <c r="S451" s="73" t="str">
        <f t="shared" si="42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N452" s="15"/>
      <c r="O452" s="73" t="str">
        <f t="shared" si="38"/>
        <v/>
      </c>
      <c r="P452" s="73">
        <f t="shared" si="39"/>
        <v>0</v>
      </c>
      <c r="Q452" s="73" t="str">
        <f t="shared" si="40"/>
        <v/>
      </c>
      <c r="R452" s="73" t="str">
        <f t="shared" si="41"/>
        <v/>
      </c>
      <c r="S452" s="73" t="str">
        <f t="shared" si="42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N453" s="15"/>
      <c r="O453" s="73" t="str">
        <f t="shared" si="38"/>
        <v/>
      </c>
      <c r="P453" s="73">
        <f t="shared" si="39"/>
        <v>0</v>
      </c>
      <c r="Q453" s="73" t="str">
        <f t="shared" si="40"/>
        <v/>
      </c>
      <c r="R453" s="73" t="str">
        <f t="shared" si="41"/>
        <v/>
      </c>
      <c r="S453" s="73" t="str">
        <f t="shared" si="42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N454" s="15"/>
      <c r="O454" s="73" t="str">
        <f t="shared" si="38"/>
        <v/>
      </c>
      <c r="P454" s="73">
        <f t="shared" si="39"/>
        <v>0</v>
      </c>
      <c r="Q454" s="73" t="str">
        <f t="shared" si="40"/>
        <v/>
      </c>
      <c r="R454" s="73" t="str">
        <f t="shared" si="41"/>
        <v/>
      </c>
      <c r="S454" s="73" t="str">
        <f t="shared" si="42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N455" s="15"/>
      <c r="O455" s="73" t="str">
        <f t="shared" si="38"/>
        <v/>
      </c>
      <c r="P455" s="73">
        <f t="shared" si="39"/>
        <v>0</v>
      </c>
      <c r="Q455" s="73" t="str">
        <f t="shared" si="40"/>
        <v/>
      </c>
      <c r="R455" s="73" t="str">
        <f t="shared" si="41"/>
        <v/>
      </c>
      <c r="S455" s="73" t="str">
        <f t="shared" si="42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N456" s="15"/>
      <c r="O456" s="73" t="str">
        <f t="shared" si="38"/>
        <v/>
      </c>
      <c r="P456" s="73">
        <f t="shared" si="39"/>
        <v>0</v>
      </c>
      <c r="Q456" s="73" t="str">
        <f t="shared" si="40"/>
        <v/>
      </c>
      <c r="R456" s="73" t="str">
        <f t="shared" si="41"/>
        <v/>
      </c>
      <c r="S456" s="73" t="str">
        <f t="shared" si="42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N457" s="15"/>
      <c r="O457" s="73" t="str">
        <f t="shared" si="38"/>
        <v/>
      </c>
      <c r="P457" s="73">
        <f t="shared" si="39"/>
        <v>0</v>
      </c>
      <c r="Q457" s="73" t="str">
        <f t="shared" si="40"/>
        <v/>
      </c>
      <c r="R457" s="73" t="str">
        <f t="shared" si="41"/>
        <v/>
      </c>
      <c r="S457" s="73" t="str">
        <f t="shared" si="42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N458" s="15"/>
      <c r="O458" s="73" t="str">
        <f t="shared" si="38"/>
        <v/>
      </c>
      <c r="P458" s="73">
        <f t="shared" si="39"/>
        <v>0</v>
      </c>
      <c r="Q458" s="73" t="str">
        <f t="shared" si="40"/>
        <v/>
      </c>
      <c r="R458" s="73" t="str">
        <f t="shared" si="41"/>
        <v/>
      </c>
      <c r="S458" s="73" t="str">
        <f t="shared" si="42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N459" s="15"/>
      <c r="O459" s="73" t="str">
        <f t="shared" si="38"/>
        <v/>
      </c>
      <c r="P459" s="73">
        <f t="shared" si="39"/>
        <v>0</v>
      </c>
      <c r="Q459" s="73" t="str">
        <f t="shared" si="40"/>
        <v/>
      </c>
      <c r="R459" s="73" t="str">
        <f t="shared" si="41"/>
        <v/>
      </c>
      <c r="S459" s="73" t="str">
        <f t="shared" si="42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N460" s="15"/>
      <c r="O460" s="73" t="str">
        <f t="shared" si="38"/>
        <v/>
      </c>
      <c r="P460" s="73">
        <f t="shared" si="39"/>
        <v>0</v>
      </c>
      <c r="Q460" s="73" t="str">
        <f t="shared" si="40"/>
        <v/>
      </c>
      <c r="R460" s="73" t="str">
        <f t="shared" si="41"/>
        <v/>
      </c>
      <c r="S460" s="73" t="str">
        <f t="shared" si="42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N461" s="15"/>
      <c r="O461" s="73" t="str">
        <f t="shared" si="38"/>
        <v/>
      </c>
      <c r="P461" s="73">
        <f t="shared" si="39"/>
        <v>0</v>
      </c>
      <c r="Q461" s="73" t="str">
        <f t="shared" si="40"/>
        <v/>
      </c>
      <c r="R461" s="73" t="str">
        <f t="shared" si="41"/>
        <v/>
      </c>
      <c r="S461" s="73" t="str">
        <f t="shared" si="42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N462" s="15"/>
      <c r="O462" s="73" t="str">
        <f t="shared" si="38"/>
        <v/>
      </c>
      <c r="P462" s="73">
        <f t="shared" si="39"/>
        <v>0</v>
      </c>
      <c r="Q462" s="73" t="str">
        <f t="shared" si="40"/>
        <v/>
      </c>
      <c r="R462" s="73" t="str">
        <f t="shared" si="41"/>
        <v/>
      </c>
      <c r="S462" s="73" t="str">
        <f t="shared" si="42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N463" s="15"/>
      <c r="O463" s="73" t="str">
        <f t="shared" ref="O463:O513" si="44">IF($H463="E",G463,"")</f>
        <v/>
      </c>
      <c r="P463" s="73">
        <f t="shared" si="39"/>
        <v>0</v>
      </c>
      <c r="Q463" s="73" t="str">
        <f t="shared" si="40"/>
        <v/>
      </c>
      <c r="R463" s="73" t="str">
        <f t="shared" si="41"/>
        <v/>
      </c>
      <c r="S463" s="73" t="str">
        <f t="shared" si="42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N464" s="15"/>
      <c r="O464" s="73" t="str">
        <f t="shared" si="44"/>
        <v/>
      </c>
      <c r="P464" s="73">
        <f t="shared" ref="P464:P513" si="45">IF($H464=0%,G464,"")</f>
        <v>0</v>
      </c>
      <c r="Q464" s="73" t="str">
        <f t="shared" ref="Q464:Q513" si="46">IF(OR($H464=2%,$H464=6%,$H464=8%),$I464/$H464,"")</f>
        <v/>
      </c>
      <c r="R464" s="73" t="str">
        <f t="shared" ref="R464:R513" si="47">IF(OR($H464=15%,$H464=16%),$I464/$H464,"")</f>
        <v/>
      </c>
      <c r="S464" s="73" t="str">
        <f t="shared" ref="S464:S513" si="48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N465" s="15"/>
      <c r="O465" s="73" t="str">
        <f t="shared" si="44"/>
        <v/>
      </c>
      <c r="P465" s="73">
        <f t="shared" si="45"/>
        <v>0</v>
      </c>
      <c r="Q465" s="73" t="str">
        <f t="shared" si="46"/>
        <v/>
      </c>
      <c r="R465" s="73" t="str">
        <f t="shared" si="47"/>
        <v/>
      </c>
      <c r="S465" s="73" t="str">
        <f t="shared" si="48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N466" s="15"/>
      <c r="O466" s="73" t="str">
        <f t="shared" si="44"/>
        <v/>
      </c>
      <c r="P466" s="73">
        <f t="shared" si="45"/>
        <v>0</v>
      </c>
      <c r="Q466" s="73" t="str">
        <f t="shared" si="46"/>
        <v/>
      </c>
      <c r="R466" s="73" t="str">
        <f t="shared" si="47"/>
        <v/>
      </c>
      <c r="S466" s="73" t="str">
        <f t="shared" si="48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N467" s="15"/>
      <c r="O467" s="73" t="str">
        <f t="shared" si="44"/>
        <v/>
      </c>
      <c r="P467" s="73">
        <f t="shared" si="45"/>
        <v>0</v>
      </c>
      <c r="Q467" s="73" t="str">
        <f t="shared" si="46"/>
        <v/>
      </c>
      <c r="R467" s="73" t="str">
        <f t="shared" si="47"/>
        <v/>
      </c>
      <c r="S467" s="73" t="str">
        <f t="shared" si="48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N468" s="15"/>
      <c r="O468" s="73" t="str">
        <f t="shared" si="44"/>
        <v/>
      </c>
      <c r="P468" s="73">
        <f t="shared" si="45"/>
        <v>0</v>
      </c>
      <c r="Q468" s="73" t="str">
        <f t="shared" si="46"/>
        <v/>
      </c>
      <c r="R468" s="73" t="str">
        <f t="shared" si="47"/>
        <v/>
      </c>
      <c r="S468" s="73" t="str">
        <f t="shared" si="48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N469" s="15"/>
      <c r="O469" s="73" t="str">
        <f t="shared" si="44"/>
        <v/>
      </c>
      <c r="P469" s="73">
        <f t="shared" si="45"/>
        <v>0</v>
      </c>
      <c r="Q469" s="73" t="str">
        <f t="shared" si="46"/>
        <v/>
      </c>
      <c r="R469" s="73" t="str">
        <f t="shared" si="47"/>
        <v/>
      </c>
      <c r="S469" s="73" t="str">
        <f t="shared" si="48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N470" s="15"/>
      <c r="O470" s="73" t="str">
        <f t="shared" si="44"/>
        <v/>
      </c>
      <c r="P470" s="73">
        <f t="shared" si="45"/>
        <v>0</v>
      </c>
      <c r="Q470" s="73" t="str">
        <f t="shared" si="46"/>
        <v/>
      </c>
      <c r="R470" s="73" t="str">
        <f t="shared" si="47"/>
        <v/>
      </c>
      <c r="S470" s="73" t="str">
        <f t="shared" si="48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N471" s="15"/>
      <c r="O471" s="73" t="str">
        <f t="shared" si="44"/>
        <v/>
      </c>
      <c r="P471" s="73">
        <f t="shared" si="45"/>
        <v>0</v>
      </c>
      <c r="Q471" s="73" t="str">
        <f t="shared" si="46"/>
        <v/>
      </c>
      <c r="R471" s="73" t="str">
        <f t="shared" si="47"/>
        <v/>
      </c>
      <c r="S471" s="73" t="str">
        <f t="shared" si="48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N472" s="15"/>
      <c r="O472" s="73" t="str">
        <f t="shared" si="44"/>
        <v/>
      </c>
      <c r="P472" s="73">
        <f t="shared" si="45"/>
        <v>0</v>
      </c>
      <c r="Q472" s="73" t="str">
        <f t="shared" si="46"/>
        <v/>
      </c>
      <c r="R472" s="73" t="str">
        <f t="shared" si="47"/>
        <v/>
      </c>
      <c r="S472" s="73" t="str">
        <f t="shared" si="48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N473" s="15"/>
      <c r="O473" s="73" t="str">
        <f t="shared" si="44"/>
        <v/>
      </c>
      <c r="P473" s="73">
        <f t="shared" si="45"/>
        <v>0</v>
      </c>
      <c r="Q473" s="73" t="str">
        <f t="shared" si="46"/>
        <v/>
      </c>
      <c r="R473" s="73" t="str">
        <f t="shared" si="47"/>
        <v/>
      </c>
      <c r="S473" s="73" t="str">
        <f t="shared" si="48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N474" s="15"/>
      <c r="O474" s="73" t="str">
        <f t="shared" si="44"/>
        <v/>
      </c>
      <c r="P474" s="73">
        <f t="shared" si="45"/>
        <v>0</v>
      </c>
      <c r="Q474" s="73" t="str">
        <f t="shared" si="46"/>
        <v/>
      </c>
      <c r="R474" s="73" t="str">
        <f t="shared" si="47"/>
        <v/>
      </c>
      <c r="S474" s="73" t="str">
        <f t="shared" si="48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N475" s="15"/>
      <c r="O475" s="73" t="str">
        <f t="shared" si="44"/>
        <v/>
      </c>
      <c r="P475" s="73">
        <f t="shared" si="45"/>
        <v>0</v>
      </c>
      <c r="Q475" s="73" t="str">
        <f t="shared" si="46"/>
        <v/>
      </c>
      <c r="R475" s="73" t="str">
        <f t="shared" si="47"/>
        <v/>
      </c>
      <c r="S475" s="73" t="str">
        <f t="shared" si="48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N476" s="15"/>
      <c r="O476" s="73" t="str">
        <f t="shared" si="44"/>
        <v/>
      </c>
      <c r="P476" s="73">
        <f t="shared" si="45"/>
        <v>0</v>
      </c>
      <c r="Q476" s="73" t="str">
        <f t="shared" si="46"/>
        <v/>
      </c>
      <c r="R476" s="73" t="str">
        <f t="shared" si="47"/>
        <v/>
      </c>
      <c r="S476" s="73" t="str">
        <f t="shared" si="48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N477" s="15"/>
      <c r="O477" s="73" t="str">
        <f t="shared" si="44"/>
        <v/>
      </c>
      <c r="P477" s="73">
        <f t="shared" si="45"/>
        <v>0</v>
      </c>
      <c r="Q477" s="73" t="str">
        <f t="shared" si="46"/>
        <v/>
      </c>
      <c r="R477" s="73" t="str">
        <f t="shared" si="47"/>
        <v/>
      </c>
      <c r="S477" s="73" t="str">
        <f t="shared" si="48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N478" s="15"/>
      <c r="O478" s="73" t="str">
        <f t="shared" si="44"/>
        <v/>
      </c>
      <c r="P478" s="73">
        <f t="shared" si="45"/>
        <v>0</v>
      </c>
      <c r="Q478" s="73" t="str">
        <f t="shared" si="46"/>
        <v/>
      </c>
      <c r="R478" s="73" t="str">
        <f t="shared" si="47"/>
        <v/>
      </c>
      <c r="S478" s="73" t="str">
        <f t="shared" si="48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N479" s="15"/>
      <c r="O479" s="73" t="str">
        <f t="shared" si="44"/>
        <v/>
      </c>
      <c r="P479" s="73">
        <f t="shared" si="45"/>
        <v>0</v>
      </c>
      <c r="Q479" s="73" t="str">
        <f t="shared" si="46"/>
        <v/>
      </c>
      <c r="R479" s="73" t="str">
        <f t="shared" si="47"/>
        <v/>
      </c>
      <c r="S479" s="73" t="str">
        <f t="shared" si="48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N480" s="15"/>
      <c r="O480" s="73" t="str">
        <f t="shared" si="44"/>
        <v/>
      </c>
      <c r="P480" s="73">
        <f t="shared" si="45"/>
        <v>0</v>
      </c>
      <c r="Q480" s="73" t="str">
        <f t="shared" si="46"/>
        <v/>
      </c>
      <c r="R480" s="73" t="str">
        <f t="shared" si="47"/>
        <v/>
      </c>
      <c r="S480" s="73" t="str">
        <f t="shared" si="48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N481" s="15"/>
      <c r="O481" s="73" t="str">
        <f t="shared" si="44"/>
        <v/>
      </c>
      <c r="P481" s="73">
        <f t="shared" si="45"/>
        <v>0</v>
      </c>
      <c r="Q481" s="73" t="str">
        <f t="shared" si="46"/>
        <v/>
      </c>
      <c r="R481" s="73" t="str">
        <f t="shared" si="47"/>
        <v/>
      </c>
      <c r="S481" s="73" t="str">
        <f t="shared" si="48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N482" s="15"/>
      <c r="O482" s="73" t="str">
        <f t="shared" si="44"/>
        <v/>
      </c>
      <c r="P482" s="73">
        <f t="shared" si="45"/>
        <v>0</v>
      </c>
      <c r="Q482" s="73" t="str">
        <f t="shared" si="46"/>
        <v/>
      </c>
      <c r="R482" s="73" t="str">
        <f t="shared" si="47"/>
        <v/>
      </c>
      <c r="S482" s="73" t="str">
        <f t="shared" si="48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N483" s="15"/>
      <c r="O483" s="73" t="str">
        <f t="shared" si="44"/>
        <v/>
      </c>
      <c r="P483" s="73">
        <f t="shared" si="45"/>
        <v>0</v>
      </c>
      <c r="Q483" s="73" t="str">
        <f t="shared" si="46"/>
        <v/>
      </c>
      <c r="R483" s="73" t="str">
        <f t="shared" si="47"/>
        <v/>
      </c>
      <c r="S483" s="73" t="str">
        <f t="shared" si="48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N484" s="15"/>
      <c r="O484" s="73" t="str">
        <f t="shared" si="44"/>
        <v/>
      </c>
      <c r="P484" s="73">
        <f t="shared" si="45"/>
        <v>0</v>
      </c>
      <c r="Q484" s="73" t="str">
        <f t="shared" si="46"/>
        <v/>
      </c>
      <c r="R484" s="73" t="str">
        <f t="shared" si="47"/>
        <v/>
      </c>
      <c r="S484" s="73" t="str">
        <f t="shared" si="48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N485" s="15"/>
      <c r="O485" s="73" t="str">
        <f t="shared" si="44"/>
        <v/>
      </c>
      <c r="P485" s="73">
        <f t="shared" si="45"/>
        <v>0</v>
      </c>
      <c r="Q485" s="73" t="str">
        <f t="shared" si="46"/>
        <v/>
      </c>
      <c r="R485" s="73" t="str">
        <f t="shared" si="47"/>
        <v/>
      </c>
      <c r="S485" s="73" t="str">
        <f t="shared" si="48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N486" s="15"/>
      <c r="O486" s="73" t="str">
        <f t="shared" si="44"/>
        <v/>
      </c>
      <c r="P486" s="73">
        <f t="shared" si="45"/>
        <v>0</v>
      </c>
      <c r="Q486" s="73" t="str">
        <f t="shared" si="46"/>
        <v/>
      </c>
      <c r="R486" s="73" t="str">
        <f t="shared" si="47"/>
        <v/>
      </c>
      <c r="S486" s="73" t="str">
        <f t="shared" si="48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N487" s="15"/>
      <c r="O487" s="73" t="str">
        <f t="shared" si="44"/>
        <v/>
      </c>
      <c r="P487" s="73">
        <f t="shared" si="45"/>
        <v>0</v>
      </c>
      <c r="Q487" s="73" t="str">
        <f t="shared" si="46"/>
        <v/>
      </c>
      <c r="R487" s="73" t="str">
        <f t="shared" si="47"/>
        <v/>
      </c>
      <c r="S487" s="73" t="str">
        <f t="shared" si="48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N488" s="15"/>
      <c r="O488" s="73" t="str">
        <f t="shared" si="44"/>
        <v/>
      </c>
      <c r="P488" s="73">
        <f t="shared" si="45"/>
        <v>0</v>
      </c>
      <c r="Q488" s="73" t="str">
        <f t="shared" si="46"/>
        <v/>
      </c>
      <c r="R488" s="73" t="str">
        <f t="shared" si="47"/>
        <v/>
      </c>
      <c r="S488" s="73" t="str">
        <f t="shared" si="48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N489" s="15"/>
      <c r="O489" s="73" t="str">
        <f t="shared" si="44"/>
        <v/>
      </c>
      <c r="P489" s="73">
        <f t="shared" si="45"/>
        <v>0</v>
      </c>
      <c r="Q489" s="73" t="str">
        <f t="shared" si="46"/>
        <v/>
      </c>
      <c r="R489" s="73" t="str">
        <f t="shared" si="47"/>
        <v/>
      </c>
      <c r="S489" s="73" t="str">
        <f t="shared" si="48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N490" s="15"/>
      <c r="O490" s="73" t="str">
        <f t="shared" si="44"/>
        <v/>
      </c>
      <c r="P490" s="73">
        <f t="shared" si="45"/>
        <v>0</v>
      </c>
      <c r="Q490" s="73" t="str">
        <f t="shared" si="46"/>
        <v/>
      </c>
      <c r="R490" s="73" t="str">
        <f t="shared" si="47"/>
        <v/>
      </c>
      <c r="S490" s="73" t="str">
        <f t="shared" si="48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N491" s="15"/>
      <c r="O491" s="73" t="str">
        <f t="shared" si="44"/>
        <v/>
      </c>
      <c r="P491" s="73">
        <f t="shared" si="45"/>
        <v>0</v>
      </c>
      <c r="Q491" s="73" t="str">
        <f t="shared" si="46"/>
        <v/>
      </c>
      <c r="R491" s="73" t="str">
        <f t="shared" si="47"/>
        <v/>
      </c>
      <c r="S491" s="73" t="str">
        <f t="shared" si="48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N492" s="15"/>
      <c r="O492" s="73" t="str">
        <f t="shared" si="44"/>
        <v/>
      </c>
      <c r="P492" s="73">
        <f t="shared" si="45"/>
        <v>0</v>
      </c>
      <c r="Q492" s="73" t="str">
        <f t="shared" si="46"/>
        <v/>
      </c>
      <c r="R492" s="73" t="str">
        <f t="shared" si="47"/>
        <v/>
      </c>
      <c r="S492" s="73" t="str">
        <f t="shared" si="48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N493" s="15"/>
      <c r="O493" s="73" t="str">
        <f t="shared" si="44"/>
        <v/>
      </c>
      <c r="P493" s="73">
        <f t="shared" si="45"/>
        <v>0</v>
      </c>
      <c r="Q493" s="73" t="str">
        <f t="shared" si="46"/>
        <v/>
      </c>
      <c r="R493" s="73" t="str">
        <f t="shared" si="47"/>
        <v/>
      </c>
      <c r="S493" s="73" t="str">
        <f t="shared" si="48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N494" s="15"/>
      <c r="O494" s="73" t="str">
        <f t="shared" si="44"/>
        <v/>
      </c>
      <c r="P494" s="73">
        <f t="shared" si="45"/>
        <v>0</v>
      </c>
      <c r="Q494" s="73" t="str">
        <f t="shared" si="46"/>
        <v/>
      </c>
      <c r="R494" s="73" t="str">
        <f t="shared" si="47"/>
        <v/>
      </c>
      <c r="S494" s="73" t="str">
        <f t="shared" si="48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N495" s="15"/>
      <c r="O495" s="73" t="str">
        <f t="shared" si="44"/>
        <v/>
      </c>
      <c r="P495" s="73">
        <f t="shared" si="45"/>
        <v>0</v>
      </c>
      <c r="Q495" s="73" t="str">
        <f t="shared" si="46"/>
        <v/>
      </c>
      <c r="R495" s="73" t="str">
        <f t="shared" si="47"/>
        <v/>
      </c>
      <c r="S495" s="73" t="str">
        <f t="shared" si="48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N496" s="15"/>
      <c r="O496" s="73" t="str">
        <f t="shared" si="44"/>
        <v/>
      </c>
      <c r="P496" s="73">
        <f t="shared" si="45"/>
        <v>0</v>
      </c>
      <c r="Q496" s="73" t="str">
        <f t="shared" si="46"/>
        <v/>
      </c>
      <c r="R496" s="73" t="str">
        <f t="shared" si="47"/>
        <v/>
      </c>
      <c r="S496" s="73" t="str">
        <f t="shared" si="48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N497" s="15"/>
      <c r="O497" s="73" t="str">
        <f t="shared" si="44"/>
        <v/>
      </c>
      <c r="P497" s="73">
        <f t="shared" si="45"/>
        <v>0</v>
      </c>
      <c r="Q497" s="73" t="str">
        <f t="shared" si="46"/>
        <v/>
      </c>
      <c r="R497" s="73" t="str">
        <f t="shared" si="47"/>
        <v/>
      </c>
      <c r="S497" s="73" t="str">
        <f t="shared" si="48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N498" s="15"/>
      <c r="O498" s="73" t="str">
        <f t="shared" si="44"/>
        <v/>
      </c>
      <c r="P498" s="73">
        <f t="shared" si="45"/>
        <v>0</v>
      </c>
      <c r="Q498" s="73" t="str">
        <f t="shared" si="46"/>
        <v/>
      </c>
      <c r="R498" s="73" t="str">
        <f t="shared" si="47"/>
        <v/>
      </c>
      <c r="S498" s="73" t="str">
        <f t="shared" si="48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N499" s="15"/>
      <c r="O499" s="73" t="str">
        <f t="shared" si="44"/>
        <v/>
      </c>
      <c r="P499" s="73">
        <f t="shared" si="45"/>
        <v>0</v>
      </c>
      <c r="Q499" s="73" t="str">
        <f t="shared" si="46"/>
        <v/>
      </c>
      <c r="R499" s="73" t="str">
        <f t="shared" si="47"/>
        <v/>
      </c>
      <c r="S499" s="73" t="str">
        <f t="shared" si="48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N500" s="15"/>
      <c r="O500" s="73" t="str">
        <f t="shared" si="44"/>
        <v/>
      </c>
      <c r="P500" s="73">
        <f t="shared" si="45"/>
        <v>0</v>
      </c>
      <c r="Q500" s="73" t="str">
        <f t="shared" si="46"/>
        <v/>
      </c>
      <c r="R500" s="73" t="str">
        <f t="shared" si="47"/>
        <v/>
      </c>
      <c r="S500" s="73" t="str">
        <f t="shared" si="48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N501" s="15"/>
      <c r="O501" s="73" t="str">
        <f t="shared" si="44"/>
        <v/>
      </c>
      <c r="P501" s="73">
        <f t="shared" si="45"/>
        <v>0</v>
      </c>
      <c r="Q501" s="73" t="str">
        <f t="shared" si="46"/>
        <v/>
      </c>
      <c r="R501" s="73" t="str">
        <f t="shared" si="47"/>
        <v/>
      </c>
      <c r="S501" s="73" t="str">
        <f t="shared" si="48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N502" s="15"/>
      <c r="O502" s="73" t="str">
        <f t="shared" si="44"/>
        <v/>
      </c>
      <c r="P502" s="73">
        <f t="shared" si="45"/>
        <v>0</v>
      </c>
      <c r="Q502" s="73" t="str">
        <f t="shared" si="46"/>
        <v/>
      </c>
      <c r="R502" s="73" t="str">
        <f t="shared" si="47"/>
        <v/>
      </c>
      <c r="S502" s="73" t="str">
        <f t="shared" si="48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N503" s="15"/>
      <c r="O503" s="73" t="str">
        <f t="shared" si="44"/>
        <v/>
      </c>
      <c r="P503" s="73">
        <f t="shared" si="45"/>
        <v>0</v>
      </c>
      <c r="Q503" s="73" t="str">
        <f t="shared" si="46"/>
        <v/>
      </c>
      <c r="R503" s="73" t="str">
        <f t="shared" si="47"/>
        <v/>
      </c>
      <c r="S503" s="73" t="str">
        <f t="shared" si="48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N504" s="15"/>
      <c r="O504" s="73" t="str">
        <f t="shared" si="44"/>
        <v/>
      </c>
      <c r="P504" s="73">
        <f t="shared" si="45"/>
        <v>0</v>
      </c>
      <c r="Q504" s="73" t="str">
        <f t="shared" si="46"/>
        <v/>
      </c>
      <c r="R504" s="73" t="str">
        <f t="shared" si="47"/>
        <v/>
      </c>
      <c r="S504" s="73" t="str">
        <f t="shared" si="48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N505" s="15"/>
      <c r="O505" s="73" t="str">
        <f t="shared" si="44"/>
        <v/>
      </c>
      <c r="P505" s="73">
        <f t="shared" si="45"/>
        <v>0</v>
      </c>
      <c r="Q505" s="73" t="str">
        <f t="shared" si="46"/>
        <v/>
      </c>
      <c r="R505" s="73" t="str">
        <f t="shared" si="47"/>
        <v/>
      </c>
      <c r="S505" s="73" t="str">
        <f t="shared" si="48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N506" s="15"/>
      <c r="O506" s="73" t="str">
        <f t="shared" si="44"/>
        <v/>
      </c>
      <c r="P506" s="73">
        <f t="shared" si="45"/>
        <v>0</v>
      </c>
      <c r="Q506" s="73" t="str">
        <f t="shared" si="46"/>
        <v/>
      </c>
      <c r="R506" s="73" t="str">
        <f t="shared" si="47"/>
        <v/>
      </c>
      <c r="S506" s="73" t="str">
        <f t="shared" si="48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N507" s="15"/>
      <c r="O507" s="73" t="str">
        <f t="shared" si="44"/>
        <v/>
      </c>
      <c r="P507" s="73">
        <f t="shared" si="45"/>
        <v>0</v>
      </c>
      <c r="Q507" s="73" t="str">
        <f t="shared" si="46"/>
        <v/>
      </c>
      <c r="R507" s="73" t="str">
        <f t="shared" si="47"/>
        <v/>
      </c>
      <c r="S507" s="73" t="str">
        <f t="shared" si="48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N508" s="15"/>
      <c r="O508" s="73" t="str">
        <f t="shared" si="44"/>
        <v/>
      </c>
      <c r="P508" s="73">
        <f t="shared" si="45"/>
        <v>0</v>
      </c>
      <c r="Q508" s="73" t="str">
        <f t="shared" si="46"/>
        <v/>
      </c>
      <c r="R508" s="73" t="str">
        <f t="shared" si="47"/>
        <v/>
      </c>
      <c r="S508" s="73" t="str">
        <f t="shared" si="48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N509" s="15"/>
      <c r="O509" s="73" t="str">
        <f t="shared" si="44"/>
        <v/>
      </c>
      <c r="P509" s="73">
        <f t="shared" si="45"/>
        <v>0</v>
      </c>
      <c r="Q509" s="73" t="str">
        <f t="shared" si="46"/>
        <v/>
      </c>
      <c r="R509" s="73" t="str">
        <f t="shared" si="47"/>
        <v/>
      </c>
      <c r="S509" s="73" t="str">
        <f t="shared" si="48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N510" s="15"/>
      <c r="O510" s="73" t="str">
        <f t="shared" si="44"/>
        <v/>
      </c>
      <c r="P510" s="73">
        <f t="shared" si="45"/>
        <v>0</v>
      </c>
      <c r="Q510" s="73" t="str">
        <f t="shared" si="46"/>
        <v/>
      </c>
      <c r="R510" s="73" t="str">
        <f t="shared" si="47"/>
        <v/>
      </c>
      <c r="S510" s="73" t="str">
        <f t="shared" si="48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N511" s="15"/>
      <c r="O511" s="73" t="str">
        <f t="shared" si="44"/>
        <v/>
      </c>
      <c r="P511" s="73">
        <f t="shared" si="45"/>
        <v>0</v>
      </c>
      <c r="Q511" s="73" t="str">
        <f t="shared" si="46"/>
        <v/>
      </c>
      <c r="R511" s="73" t="str">
        <f t="shared" si="47"/>
        <v/>
      </c>
      <c r="S511" s="73" t="str">
        <f t="shared" si="48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N512" s="15"/>
      <c r="O512" s="73" t="str">
        <f t="shared" si="44"/>
        <v/>
      </c>
      <c r="P512" s="73">
        <f t="shared" si="45"/>
        <v>0</v>
      </c>
      <c r="Q512" s="73" t="str">
        <f t="shared" si="46"/>
        <v/>
      </c>
      <c r="R512" s="73" t="str">
        <f t="shared" si="47"/>
        <v/>
      </c>
      <c r="S512" s="73" t="str">
        <f t="shared" si="48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N513" s="15"/>
      <c r="O513" s="73" t="str">
        <f t="shared" si="44"/>
        <v/>
      </c>
      <c r="P513" s="73">
        <f t="shared" si="45"/>
        <v>0</v>
      </c>
      <c r="Q513" s="73" t="str">
        <f t="shared" si="46"/>
        <v/>
      </c>
      <c r="R513" s="73" t="str">
        <f t="shared" si="47"/>
        <v/>
      </c>
      <c r="S513" s="73" t="str">
        <f t="shared" si="48"/>
        <v/>
      </c>
    </row>
  </sheetData>
  <sheetProtection algorithmName="SHA-512" hashValue="29OVH6Bzp+kUUIK88j0cQHeVrhjONtIuQQmpM0spODEYp25cfUtgwBOkk0JRw7L21sgZOf+FAsO48tDiqbTDFQ==" saltValue="abbfU1ivOf3HCctx0QYS3g==" spinCount="100000" sheet="1" objects="1" scenarios="1" formatColumns="0" formatRows="0" autoFilter="0"/>
  <autoFilter ref="L14:M14" xr:uid="{00000000-0009-0000-0000-00000E000000}"/>
  <mergeCells count="21">
    <mergeCell ref="S6:S7"/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0E00-000000000000}"/>
    <hyperlink ref="A8" location="'INGRESOS Y EGRESOS'!A1" display="Ingresos y Egresos" xr:uid="{00000000-0004-0000-0E00-000001000000}"/>
    <hyperlink ref="A9" location="IMPUESTOS!A1" display="Impuestos" xr:uid="{00000000-0004-0000-0E00-000002000000}"/>
    <hyperlink ref="A10" location="TARIFAS!A1" display="Tablas y Tarifas de ISR" xr:uid="{00000000-0004-0000-0E00-000003000000}"/>
    <hyperlink ref="A5:A6" location="MENU!A1" display="M e n ú" xr:uid="{00000000-0004-0000-0E00-000004000000}"/>
    <hyperlink ref="A11" location="COEFICIENTE!A1" display="Coeficiente de Utilidad" xr:uid="{00000000-0004-0000-0E00-000005000000}"/>
    <hyperlink ref="A12:A13" location="CONTACTO!A1" display="CONTACTO" xr:uid="{00000000-0004-0000-0E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0000000}">
          <x14:formula1>
            <xm:f>LISTA!$D$15:$D$18</xm:f>
          </x14:formula1>
          <xm:sqref>H15:H513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8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41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"SETPTIEMBRE - OCTUBRE "&amp;DATOS!$E$10</f>
        <v>SETPTIEMBRE - OCTUBRE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'ING-JUL AGO'!G11+'ING-SEP OCT'!G9</f>
        <v>0</v>
      </c>
      <c r="H11" s="81"/>
      <c r="I11" s="81">
        <f>'ING-JUL AGO'!I11+'ING-SEP OCT'!I9</f>
        <v>0</v>
      </c>
      <c r="J11" s="81">
        <f>'ING-JUL AGO'!J11+'ING-SEP OCT'!J9</f>
        <v>0</v>
      </c>
      <c r="K11" s="81">
        <f>'ING-JUL AGO'!K11+'ING-SEP OCT'!K9</f>
        <v>0</v>
      </c>
      <c r="L11" s="81">
        <f>'ING-JUL AGO'!L11+'ING-SEP OCT'!L9</f>
        <v>0</v>
      </c>
      <c r="M11" s="81">
        <f>G11+I11+J11-K11-L11</f>
        <v>0</v>
      </c>
      <c r="O11" s="81">
        <f>'ING-JUL AGO'!O11+'ING-SEP OCT'!O9</f>
        <v>0</v>
      </c>
      <c r="P11" s="81">
        <f>'ING-JUL AGO'!P11+'ING-SEP OCT'!P9</f>
        <v>0</v>
      </c>
      <c r="Q11" s="81">
        <f>'ING-JUL AGO'!Q11+'ING-SEP OCT'!Q9</f>
        <v>0</v>
      </c>
      <c r="R11" s="81">
        <f>'ING-JUL AGO'!R11+'ING-SEP OCT'!R9</f>
        <v>0</v>
      </c>
      <c r="S11" s="81">
        <f>'ING-JUL AGO'!S11+'ING-SEP OCT'!S9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:M78" si="0">IF(G15&amp;I15&amp;J15&amp;K15&amp;L15="","",G15+I15+J15-K15-L15)</f>
        <v/>
      </c>
      <c r="N15" s="13"/>
      <c r="O15" s="73" t="str">
        <f t="shared" ref="O15:O78" si="1">IF($H15="E",G15,"")</f>
        <v/>
      </c>
      <c r="P15" s="73">
        <f t="shared" ref="P15:P77" si="2">IF($H15=0%,G15,"")</f>
        <v>0</v>
      </c>
      <c r="Q15" s="73" t="str">
        <f>IF(OR($H15=2%,$H15=6%,$H15=8%),$I15/$H15,IF($H15="0% Decreto",G15,""))</f>
        <v/>
      </c>
      <c r="R15" s="73" t="str">
        <f t="shared" ref="R15:R79" si="3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si="0"/>
        <v/>
      </c>
      <c r="N16" s="13"/>
      <c r="O16" s="73" t="str">
        <f t="shared" si="1"/>
        <v/>
      </c>
      <c r="P16" s="73">
        <f t="shared" si="2"/>
        <v>0</v>
      </c>
      <c r="Q16" s="73" t="str">
        <f t="shared" ref="Q16:Q79" si="4">IF(OR($H16=2%,$H16=6%,$H16=8%),$I16/$H16,IF($H16="0% Decreto",G16,""))</f>
        <v/>
      </c>
      <c r="R16" s="73" t="str">
        <f t="shared" si="3"/>
        <v/>
      </c>
      <c r="S16" s="73" t="str">
        <f t="shared" ref="S16:S79" si="5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0"/>
        <v/>
      </c>
      <c r="N17" s="13"/>
      <c r="O17" s="73" t="str">
        <f t="shared" si="1"/>
        <v/>
      </c>
      <c r="P17" s="73">
        <f t="shared" si="2"/>
        <v>0</v>
      </c>
      <c r="Q17" s="73" t="str">
        <f t="shared" si="4"/>
        <v/>
      </c>
      <c r="R17" s="73" t="str">
        <f t="shared" si="3"/>
        <v/>
      </c>
      <c r="S17" s="73" t="str">
        <f t="shared" si="5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0"/>
        <v/>
      </c>
      <c r="N18" s="13"/>
      <c r="O18" s="73" t="str">
        <f t="shared" si="1"/>
        <v/>
      </c>
      <c r="P18" s="73">
        <f t="shared" si="2"/>
        <v>0</v>
      </c>
      <c r="Q18" s="73" t="str">
        <f t="shared" si="4"/>
        <v/>
      </c>
      <c r="R18" s="73" t="str">
        <f t="shared" si="3"/>
        <v/>
      </c>
      <c r="S18" s="73" t="str">
        <f t="shared" si="5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0"/>
        <v/>
      </c>
      <c r="N19" s="13"/>
      <c r="O19" s="73" t="str">
        <f t="shared" si="1"/>
        <v/>
      </c>
      <c r="P19" s="73">
        <f t="shared" si="2"/>
        <v>0</v>
      </c>
      <c r="Q19" s="73" t="str">
        <f t="shared" si="4"/>
        <v/>
      </c>
      <c r="R19" s="73" t="str">
        <f t="shared" si="3"/>
        <v/>
      </c>
      <c r="S19" s="73" t="str">
        <f t="shared" si="5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0"/>
        <v/>
      </c>
      <c r="N20" s="13"/>
      <c r="O20" s="73" t="str">
        <f t="shared" si="1"/>
        <v/>
      </c>
      <c r="P20" s="73">
        <f t="shared" si="2"/>
        <v>0</v>
      </c>
      <c r="Q20" s="73" t="str">
        <f t="shared" si="4"/>
        <v/>
      </c>
      <c r="R20" s="73" t="str">
        <f t="shared" si="3"/>
        <v/>
      </c>
      <c r="S20" s="73" t="str">
        <f t="shared" si="5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0"/>
        <v/>
      </c>
      <c r="N21" s="13"/>
      <c r="O21" s="73" t="str">
        <f t="shared" si="1"/>
        <v/>
      </c>
      <c r="P21" s="73">
        <f t="shared" si="2"/>
        <v>0</v>
      </c>
      <c r="Q21" s="73" t="str">
        <f t="shared" si="4"/>
        <v/>
      </c>
      <c r="R21" s="73" t="str">
        <f t="shared" si="3"/>
        <v/>
      </c>
      <c r="S21" s="73" t="str">
        <f t="shared" si="5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0"/>
        <v/>
      </c>
      <c r="N22" s="13"/>
      <c r="O22" s="73" t="str">
        <f t="shared" si="1"/>
        <v/>
      </c>
      <c r="P22" s="73">
        <f t="shared" si="2"/>
        <v>0</v>
      </c>
      <c r="Q22" s="73" t="str">
        <f t="shared" si="4"/>
        <v/>
      </c>
      <c r="R22" s="73" t="str">
        <f t="shared" si="3"/>
        <v/>
      </c>
      <c r="S22" s="73" t="str">
        <f t="shared" si="5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0"/>
        <v/>
      </c>
      <c r="N23" s="13"/>
      <c r="O23" s="73" t="str">
        <f t="shared" si="1"/>
        <v/>
      </c>
      <c r="P23" s="73">
        <f t="shared" si="2"/>
        <v>0</v>
      </c>
      <c r="Q23" s="73" t="str">
        <f t="shared" si="4"/>
        <v/>
      </c>
      <c r="R23" s="73" t="str">
        <f t="shared" si="3"/>
        <v/>
      </c>
      <c r="S23" s="73" t="str">
        <f t="shared" si="5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0"/>
        <v/>
      </c>
      <c r="N24" s="13"/>
      <c r="O24" s="73" t="str">
        <f t="shared" si="1"/>
        <v/>
      </c>
      <c r="P24" s="73">
        <f t="shared" si="2"/>
        <v>0</v>
      </c>
      <c r="Q24" s="73" t="str">
        <f t="shared" si="4"/>
        <v/>
      </c>
      <c r="R24" s="73" t="str">
        <f t="shared" si="3"/>
        <v/>
      </c>
      <c r="S24" s="73" t="str">
        <f t="shared" si="5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0"/>
        <v/>
      </c>
      <c r="N25" s="13"/>
      <c r="O25" s="73" t="str">
        <f t="shared" si="1"/>
        <v/>
      </c>
      <c r="P25" s="73">
        <f t="shared" si="2"/>
        <v>0</v>
      </c>
      <c r="Q25" s="73" t="str">
        <f t="shared" si="4"/>
        <v/>
      </c>
      <c r="R25" s="73" t="str">
        <f t="shared" si="3"/>
        <v/>
      </c>
      <c r="S25" s="73" t="str">
        <f t="shared" si="5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0"/>
        <v/>
      </c>
      <c r="N26" s="13"/>
      <c r="O26" s="73" t="str">
        <f t="shared" si="1"/>
        <v/>
      </c>
      <c r="P26" s="73">
        <f t="shared" si="2"/>
        <v>0</v>
      </c>
      <c r="Q26" s="73" t="str">
        <f t="shared" si="4"/>
        <v/>
      </c>
      <c r="R26" s="73" t="str">
        <f t="shared" si="3"/>
        <v/>
      </c>
      <c r="S26" s="73" t="str">
        <f t="shared" si="5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0"/>
        <v/>
      </c>
      <c r="N27" s="13"/>
      <c r="O27" s="73" t="str">
        <f t="shared" si="1"/>
        <v/>
      </c>
      <c r="P27" s="73">
        <f t="shared" si="2"/>
        <v>0</v>
      </c>
      <c r="Q27" s="73" t="str">
        <f t="shared" si="4"/>
        <v/>
      </c>
      <c r="R27" s="73" t="str">
        <f t="shared" si="3"/>
        <v/>
      </c>
      <c r="S27" s="73" t="str">
        <f t="shared" si="5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0"/>
        <v/>
      </c>
      <c r="N28" s="13"/>
      <c r="O28" s="73" t="str">
        <f t="shared" si="1"/>
        <v/>
      </c>
      <c r="P28" s="73">
        <f t="shared" si="2"/>
        <v>0</v>
      </c>
      <c r="Q28" s="73" t="str">
        <f t="shared" si="4"/>
        <v/>
      </c>
      <c r="R28" s="73" t="str">
        <f t="shared" si="3"/>
        <v/>
      </c>
      <c r="S28" s="73" t="str">
        <f t="shared" si="5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0"/>
        <v/>
      </c>
      <c r="N29" s="13"/>
      <c r="O29" s="73" t="str">
        <f t="shared" si="1"/>
        <v/>
      </c>
      <c r="P29" s="73">
        <f t="shared" si="2"/>
        <v>0</v>
      </c>
      <c r="Q29" s="73" t="str">
        <f t="shared" si="4"/>
        <v/>
      </c>
      <c r="R29" s="73" t="str">
        <f t="shared" si="3"/>
        <v/>
      </c>
      <c r="S29" s="73" t="str">
        <f t="shared" si="5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0"/>
        <v/>
      </c>
      <c r="N30" s="13"/>
      <c r="O30" s="73" t="str">
        <f t="shared" si="1"/>
        <v/>
      </c>
      <c r="P30" s="73">
        <f t="shared" si="2"/>
        <v>0</v>
      </c>
      <c r="Q30" s="73" t="str">
        <f t="shared" si="4"/>
        <v/>
      </c>
      <c r="R30" s="73" t="str">
        <f t="shared" si="3"/>
        <v/>
      </c>
      <c r="S30" s="73" t="str">
        <f t="shared" si="5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0"/>
        <v/>
      </c>
      <c r="N31" s="13"/>
      <c r="O31" s="73" t="str">
        <f t="shared" si="1"/>
        <v/>
      </c>
      <c r="P31" s="73">
        <f t="shared" si="2"/>
        <v>0</v>
      </c>
      <c r="Q31" s="73" t="str">
        <f t="shared" si="4"/>
        <v/>
      </c>
      <c r="R31" s="73" t="str">
        <f t="shared" si="3"/>
        <v/>
      </c>
      <c r="S31" s="73" t="str">
        <f t="shared" si="5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0"/>
        <v/>
      </c>
      <c r="N32" s="13"/>
      <c r="O32" s="73" t="str">
        <f t="shared" si="1"/>
        <v/>
      </c>
      <c r="P32" s="73">
        <f t="shared" si="2"/>
        <v>0</v>
      </c>
      <c r="Q32" s="73" t="str">
        <f t="shared" si="4"/>
        <v/>
      </c>
      <c r="R32" s="73" t="str">
        <f t="shared" si="3"/>
        <v/>
      </c>
      <c r="S32" s="73" t="str">
        <f t="shared" si="5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0"/>
        <v/>
      </c>
      <c r="N33" s="13"/>
      <c r="O33" s="73" t="str">
        <f t="shared" si="1"/>
        <v/>
      </c>
      <c r="P33" s="73">
        <f t="shared" si="2"/>
        <v>0</v>
      </c>
      <c r="Q33" s="73" t="str">
        <f t="shared" si="4"/>
        <v/>
      </c>
      <c r="R33" s="73" t="str">
        <f t="shared" si="3"/>
        <v/>
      </c>
      <c r="S33" s="73" t="str">
        <f t="shared" si="5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0"/>
        <v/>
      </c>
      <c r="N34" s="13"/>
      <c r="O34" s="73" t="str">
        <f t="shared" si="1"/>
        <v/>
      </c>
      <c r="P34" s="73">
        <f t="shared" si="2"/>
        <v>0</v>
      </c>
      <c r="Q34" s="73" t="str">
        <f t="shared" si="4"/>
        <v/>
      </c>
      <c r="R34" s="73" t="str">
        <f t="shared" si="3"/>
        <v/>
      </c>
      <c r="S34" s="73" t="str">
        <f t="shared" si="5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0"/>
        <v/>
      </c>
      <c r="N35" s="13"/>
      <c r="O35" s="73" t="str">
        <f t="shared" si="1"/>
        <v/>
      </c>
      <c r="P35" s="73">
        <f t="shared" si="2"/>
        <v>0</v>
      </c>
      <c r="Q35" s="73" t="str">
        <f t="shared" si="4"/>
        <v/>
      </c>
      <c r="R35" s="73" t="str">
        <f t="shared" si="3"/>
        <v/>
      </c>
      <c r="S35" s="73" t="str">
        <f t="shared" si="5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0"/>
        <v/>
      </c>
      <c r="N36" s="13"/>
      <c r="O36" s="73" t="str">
        <f t="shared" si="1"/>
        <v/>
      </c>
      <c r="P36" s="73">
        <f t="shared" si="2"/>
        <v>0</v>
      </c>
      <c r="Q36" s="73" t="str">
        <f t="shared" si="4"/>
        <v/>
      </c>
      <c r="R36" s="73" t="str">
        <f t="shared" si="3"/>
        <v/>
      </c>
      <c r="S36" s="73" t="str">
        <f t="shared" si="5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0"/>
        <v/>
      </c>
      <c r="N37" s="13"/>
      <c r="O37" s="73" t="str">
        <f t="shared" si="1"/>
        <v/>
      </c>
      <c r="P37" s="73">
        <f t="shared" si="2"/>
        <v>0</v>
      </c>
      <c r="Q37" s="73" t="str">
        <f t="shared" si="4"/>
        <v/>
      </c>
      <c r="R37" s="73" t="str">
        <f t="shared" si="3"/>
        <v/>
      </c>
      <c r="S37" s="73" t="str">
        <f t="shared" si="5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0"/>
        <v/>
      </c>
      <c r="N38" s="13"/>
      <c r="O38" s="73" t="str">
        <f t="shared" si="1"/>
        <v/>
      </c>
      <c r="P38" s="73">
        <f t="shared" si="2"/>
        <v>0</v>
      </c>
      <c r="Q38" s="73" t="str">
        <f t="shared" si="4"/>
        <v/>
      </c>
      <c r="R38" s="73" t="str">
        <f t="shared" si="3"/>
        <v/>
      </c>
      <c r="S38" s="73" t="str">
        <f t="shared" si="5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0"/>
        <v/>
      </c>
      <c r="N39" s="13"/>
      <c r="O39" s="73" t="str">
        <f t="shared" si="1"/>
        <v/>
      </c>
      <c r="P39" s="73">
        <f t="shared" si="2"/>
        <v>0</v>
      </c>
      <c r="Q39" s="73" t="str">
        <f t="shared" si="4"/>
        <v/>
      </c>
      <c r="R39" s="73" t="str">
        <f t="shared" si="3"/>
        <v/>
      </c>
      <c r="S39" s="73" t="str">
        <f t="shared" si="5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0"/>
        <v/>
      </c>
      <c r="N40" s="13"/>
      <c r="O40" s="73" t="str">
        <f t="shared" si="1"/>
        <v/>
      </c>
      <c r="P40" s="73">
        <f t="shared" si="2"/>
        <v>0</v>
      </c>
      <c r="Q40" s="73" t="str">
        <f t="shared" si="4"/>
        <v/>
      </c>
      <c r="R40" s="73" t="str">
        <f t="shared" si="3"/>
        <v/>
      </c>
      <c r="S40" s="73" t="str">
        <f t="shared" si="5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0"/>
        <v/>
      </c>
      <c r="N41" s="13"/>
      <c r="O41" s="73" t="str">
        <f t="shared" si="1"/>
        <v/>
      </c>
      <c r="P41" s="73">
        <f t="shared" si="2"/>
        <v>0</v>
      </c>
      <c r="Q41" s="73" t="str">
        <f t="shared" si="4"/>
        <v/>
      </c>
      <c r="R41" s="73" t="str">
        <f t="shared" si="3"/>
        <v/>
      </c>
      <c r="S41" s="73" t="str">
        <f t="shared" si="5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0"/>
        <v/>
      </c>
      <c r="N42" s="13"/>
      <c r="O42" s="73" t="str">
        <f t="shared" si="1"/>
        <v/>
      </c>
      <c r="P42" s="73">
        <f t="shared" si="2"/>
        <v>0</v>
      </c>
      <c r="Q42" s="73" t="str">
        <f t="shared" si="4"/>
        <v/>
      </c>
      <c r="R42" s="73" t="str">
        <f t="shared" si="3"/>
        <v/>
      </c>
      <c r="S42" s="73" t="str">
        <f t="shared" si="5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0"/>
        <v/>
      </c>
      <c r="N43" s="13"/>
      <c r="O43" s="73" t="str">
        <f t="shared" si="1"/>
        <v/>
      </c>
      <c r="P43" s="73">
        <f t="shared" si="2"/>
        <v>0</v>
      </c>
      <c r="Q43" s="73" t="str">
        <f t="shared" si="4"/>
        <v/>
      </c>
      <c r="R43" s="73" t="str">
        <f t="shared" si="3"/>
        <v/>
      </c>
      <c r="S43" s="73" t="str">
        <f t="shared" si="5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0"/>
        <v/>
      </c>
      <c r="N44" s="13"/>
      <c r="O44" s="73" t="str">
        <f t="shared" si="1"/>
        <v/>
      </c>
      <c r="P44" s="73">
        <f t="shared" si="2"/>
        <v>0</v>
      </c>
      <c r="Q44" s="73" t="str">
        <f t="shared" si="4"/>
        <v/>
      </c>
      <c r="R44" s="73" t="str">
        <f t="shared" si="3"/>
        <v/>
      </c>
      <c r="S44" s="73" t="str">
        <f t="shared" si="5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0"/>
        <v/>
      </c>
      <c r="N45" s="13"/>
      <c r="O45" s="73" t="str">
        <f t="shared" si="1"/>
        <v/>
      </c>
      <c r="P45" s="73">
        <f t="shared" si="2"/>
        <v>0</v>
      </c>
      <c r="Q45" s="73" t="str">
        <f t="shared" si="4"/>
        <v/>
      </c>
      <c r="R45" s="73" t="str">
        <f t="shared" si="3"/>
        <v/>
      </c>
      <c r="S45" s="73" t="str">
        <f t="shared" si="5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0"/>
        <v/>
      </c>
      <c r="N46" s="13"/>
      <c r="O46" s="73" t="str">
        <f t="shared" si="1"/>
        <v/>
      </c>
      <c r="P46" s="73">
        <f t="shared" si="2"/>
        <v>0</v>
      </c>
      <c r="Q46" s="73" t="str">
        <f t="shared" si="4"/>
        <v/>
      </c>
      <c r="R46" s="73" t="str">
        <f t="shared" si="3"/>
        <v/>
      </c>
      <c r="S46" s="73" t="str">
        <f t="shared" si="5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0"/>
        <v/>
      </c>
      <c r="N47" s="13"/>
      <c r="O47" s="73" t="str">
        <f t="shared" si="1"/>
        <v/>
      </c>
      <c r="P47" s="73">
        <f t="shared" si="2"/>
        <v>0</v>
      </c>
      <c r="Q47" s="73" t="str">
        <f t="shared" si="4"/>
        <v/>
      </c>
      <c r="R47" s="73" t="str">
        <f t="shared" si="3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0"/>
        <v/>
      </c>
      <c r="N48" s="13"/>
      <c r="O48" s="73" t="str">
        <f t="shared" si="1"/>
        <v/>
      </c>
      <c r="P48" s="73">
        <f t="shared" si="2"/>
        <v>0</v>
      </c>
      <c r="Q48" s="73" t="str">
        <f t="shared" si="4"/>
        <v/>
      </c>
      <c r="R48" s="73" t="str">
        <f t="shared" si="3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0"/>
        <v/>
      </c>
      <c r="N49" s="13"/>
      <c r="O49" s="73" t="str">
        <f t="shared" si="1"/>
        <v/>
      </c>
      <c r="P49" s="73">
        <f t="shared" si="2"/>
        <v>0</v>
      </c>
      <c r="Q49" s="73" t="str">
        <f t="shared" si="4"/>
        <v/>
      </c>
      <c r="R49" s="73" t="str">
        <f t="shared" si="3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0"/>
        <v/>
      </c>
      <c r="N50" s="13"/>
      <c r="O50" s="73" t="str">
        <f t="shared" si="1"/>
        <v/>
      </c>
      <c r="P50" s="73">
        <f t="shared" si="2"/>
        <v>0</v>
      </c>
      <c r="Q50" s="73" t="str">
        <f t="shared" si="4"/>
        <v/>
      </c>
      <c r="R50" s="73" t="str">
        <f t="shared" si="3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0"/>
        <v/>
      </c>
      <c r="N51" s="13"/>
      <c r="O51" s="73" t="str">
        <f t="shared" si="1"/>
        <v/>
      </c>
      <c r="P51" s="73">
        <f t="shared" si="2"/>
        <v>0</v>
      </c>
      <c r="Q51" s="73" t="str">
        <f t="shared" si="4"/>
        <v/>
      </c>
      <c r="R51" s="73" t="str">
        <f t="shared" si="3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0"/>
        <v/>
      </c>
      <c r="N52" s="13"/>
      <c r="O52" s="73" t="str">
        <f t="shared" si="1"/>
        <v/>
      </c>
      <c r="P52" s="73">
        <f t="shared" si="2"/>
        <v>0</v>
      </c>
      <c r="Q52" s="73" t="str">
        <f t="shared" si="4"/>
        <v/>
      </c>
      <c r="R52" s="73" t="str">
        <f t="shared" si="3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0"/>
        <v/>
      </c>
      <c r="N53" s="13"/>
      <c r="O53" s="73" t="str">
        <f t="shared" si="1"/>
        <v/>
      </c>
      <c r="P53" s="73">
        <f t="shared" si="2"/>
        <v>0</v>
      </c>
      <c r="Q53" s="73" t="str">
        <f t="shared" si="4"/>
        <v/>
      </c>
      <c r="R53" s="73" t="str">
        <f t="shared" si="3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0"/>
        <v/>
      </c>
      <c r="O54" s="73" t="str">
        <f t="shared" si="1"/>
        <v/>
      </c>
      <c r="P54" s="73">
        <f t="shared" si="2"/>
        <v>0</v>
      </c>
      <c r="Q54" s="73" t="str">
        <f t="shared" si="4"/>
        <v/>
      </c>
      <c r="R54" s="73" t="str">
        <f t="shared" si="3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0"/>
        <v/>
      </c>
      <c r="O55" s="73" t="str">
        <f t="shared" si="1"/>
        <v/>
      </c>
      <c r="P55" s="73">
        <f t="shared" si="2"/>
        <v>0</v>
      </c>
      <c r="Q55" s="73" t="str">
        <f t="shared" si="4"/>
        <v/>
      </c>
      <c r="R55" s="73" t="str">
        <f t="shared" si="3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0"/>
        <v/>
      </c>
      <c r="O56" s="73" t="str">
        <f t="shared" si="1"/>
        <v/>
      </c>
      <c r="P56" s="73">
        <f t="shared" si="2"/>
        <v>0</v>
      </c>
      <c r="Q56" s="73" t="str">
        <f t="shared" si="4"/>
        <v/>
      </c>
      <c r="R56" s="73" t="str">
        <f t="shared" si="3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0"/>
        <v/>
      </c>
      <c r="O57" s="73" t="str">
        <f t="shared" si="1"/>
        <v/>
      </c>
      <c r="P57" s="73">
        <f t="shared" si="2"/>
        <v>0</v>
      </c>
      <c r="Q57" s="73" t="str">
        <f t="shared" si="4"/>
        <v/>
      </c>
      <c r="R57" s="73" t="str">
        <f t="shared" si="3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0"/>
        <v/>
      </c>
      <c r="O58" s="73" t="str">
        <f t="shared" si="1"/>
        <v/>
      </c>
      <c r="P58" s="73">
        <f t="shared" si="2"/>
        <v>0</v>
      </c>
      <c r="Q58" s="73" t="str">
        <f t="shared" si="4"/>
        <v/>
      </c>
      <c r="R58" s="73" t="str">
        <f t="shared" si="3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0"/>
        <v/>
      </c>
      <c r="O59" s="73" t="str">
        <f t="shared" si="1"/>
        <v/>
      </c>
      <c r="P59" s="73">
        <f t="shared" si="2"/>
        <v>0</v>
      </c>
      <c r="Q59" s="73" t="str">
        <f t="shared" si="4"/>
        <v/>
      </c>
      <c r="R59" s="73" t="str">
        <f t="shared" si="3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0"/>
        <v/>
      </c>
      <c r="O60" s="73" t="str">
        <f t="shared" si="1"/>
        <v/>
      </c>
      <c r="P60" s="73">
        <f t="shared" si="2"/>
        <v>0</v>
      </c>
      <c r="Q60" s="73" t="str">
        <f t="shared" si="4"/>
        <v/>
      </c>
      <c r="R60" s="73" t="str">
        <f t="shared" si="3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0"/>
        <v/>
      </c>
      <c r="O61" s="73" t="str">
        <f t="shared" si="1"/>
        <v/>
      </c>
      <c r="P61" s="73">
        <f t="shared" si="2"/>
        <v>0</v>
      </c>
      <c r="Q61" s="73" t="str">
        <f t="shared" si="4"/>
        <v/>
      </c>
      <c r="R61" s="73" t="str">
        <f t="shared" si="3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0"/>
        <v/>
      </c>
      <c r="O62" s="73" t="str">
        <f t="shared" si="1"/>
        <v/>
      </c>
      <c r="P62" s="73">
        <f t="shared" si="2"/>
        <v>0</v>
      </c>
      <c r="Q62" s="73" t="str">
        <f t="shared" si="4"/>
        <v/>
      </c>
      <c r="R62" s="73" t="str">
        <f t="shared" si="3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0"/>
        <v/>
      </c>
      <c r="O63" s="73" t="str">
        <f t="shared" si="1"/>
        <v/>
      </c>
      <c r="P63" s="73">
        <f t="shared" si="2"/>
        <v>0</v>
      </c>
      <c r="Q63" s="73" t="str">
        <f t="shared" si="4"/>
        <v/>
      </c>
      <c r="R63" s="73" t="str">
        <f t="shared" si="3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0"/>
        <v/>
      </c>
      <c r="O64" s="73" t="str">
        <f t="shared" si="1"/>
        <v/>
      </c>
      <c r="P64" s="73">
        <f t="shared" si="2"/>
        <v>0</v>
      </c>
      <c r="Q64" s="73" t="str">
        <f t="shared" si="4"/>
        <v/>
      </c>
      <c r="R64" s="73" t="str">
        <f t="shared" si="3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0"/>
        <v/>
      </c>
      <c r="O65" s="73" t="str">
        <f t="shared" si="1"/>
        <v/>
      </c>
      <c r="P65" s="73">
        <f t="shared" si="2"/>
        <v>0</v>
      </c>
      <c r="Q65" s="73" t="str">
        <f t="shared" si="4"/>
        <v/>
      </c>
      <c r="R65" s="73" t="str">
        <f t="shared" si="3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0"/>
        <v/>
      </c>
      <c r="O66" s="73" t="str">
        <f t="shared" si="1"/>
        <v/>
      </c>
      <c r="P66" s="73">
        <f t="shared" si="2"/>
        <v>0</v>
      </c>
      <c r="Q66" s="73" t="str">
        <f t="shared" si="4"/>
        <v/>
      </c>
      <c r="R66" s="73" t="str">
        <f t="shared" si="3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0"/>
        <v/>
      </c>
      <c r="O67" s="73" t="str">
        <f t="shared" si="1"/>
        <v/>
      </c>
      <c r="P67" s="73">
        <f t="shared" si="2"/>
        <v>0</v>
      </c>
      <c r="Q67" s="73" t="str">
        <f t="shared" si="4"/>
        <v/>
      </c>
      <c r="R67" s="73" t="str">
        <f t="shared" si="3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0"/>
        <v/>
      </c>
      <c r="O68" s="73" t="str">
        <f t="shared" si="1"/>
        <v/>
      </c>
      <c r="P68" s="73">
        <f t="shared" si="2"/>
        <v>0</v>
      </c>
      <c r="Q68" s="73" t="str">
        <f t="shared" si="4"/>
        <v/>
      </c>
      <c r="R68" s="73" t="str">
        <f t="shared" si="3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0"/>
        <v/>
      </c>
      <c r="O69" s="73" t="str">
        <f t="shared" si="1"/>
        <v/>
      </c>
      <c r="P69" s="73">
        <f t="shared" si="2"/>
        <v>0</v>
      </c>
      <c r="Q69" s="73" t="str">
        <f t="shared" si="4"/>
        <v/>
      </c>
      <c r="R69" s="73" t="str">
        <f t="shared" si="3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0"/>
        <v/>
      </c>
      <c r="O70" s="73" t="str">
        <f t="shared" si="1"/>
        <v/>
      </c>
      <c r="P70" s="73">
        <f t="shared" si="2"/>
        <v>0</v>
      </c>
      <c r="Q70" s="73" t="str">
        <f t="shared" si="4"/>
        <v/>
      </c>
      <c r="R70" s="73" t="str">
        <f t="shared" si="3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0"/>
        <v/>
      </c>
      <c r="O71" s="73" t="str">
        <f t="shared" si="1"/>
        <v/>
      </c>
      <c r="P71" s="73">
        <f t="shared" si="2"/>
        <v>0</v>
      </c>
      <c r="Q71" s="73" t="str">
        <f t="shared" si="4"/>
        <v/>
      </c>
      <c r="R71" s="73" t="str">
        <f t="shared" si="3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0"/>
        <v/>
      </c>
      <c r="O72" s="73" t="str">
        <f t="shared" si="1"/>
        <v/>
      </c>
      <c r="P72" s="73">
        <f t="shared" si="2"/>
        <v>0</v>
      </c>
      <c r="Q72" s="73" t="str">
        <f t="shared" si="4"/>
        <v/>
      </c>
      <c r="R72" s="73" t="str">
        <f t="shared" si="3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0"/>
        <v/>
      </c>
      <c r="O73" s="73" t="str">
        <f t="shared" si="1"/>
        <v/>
      </c>
      <c r="P73" s="73">
        <f t="shared" si="2"/>
        <v>0</v>
      </c>
      <c r="Q73" s="73" t="str">
        <f t="shared" si="4"/>
        <v/>
      </c>
      <c r="R73" s="73" t="str">
        <f t="shared" si="3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0"/>
        <v/>
      </c>
      <c r="O74" s="73" t="str">
        <f t="shared" si="1"/>
        <v/>
      </c>
      <c r="P74" s="73">
        <f t="shared" si="2"/>
        <v>0</v>
      </c>
      <c r="Q74" s="73" t="str">
        <f t="shared" si="4"/>
        <v/>
      </c>
      <c r="R74" s="73" t="str">
        <f t="shared" si="3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0"/>
        <v/>
      </c>
      <c r="O75" s="73" t="str">
        <f t="shared" si="1"/>
        <v/>
      </c>
      <c r="P75" s="73">
        <f t="shared" si="2"/>
        <v>0</v>
      </c>
      <c r="Q75" s="73" t="str">
        <f t="shared" si="4"/>
        <v/>
      </c>
      <c r="R75" s="73" t="str">
        <f t="shared" si="3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0"/>
        <v/>
      </c>
      <c r="O76" s="73" t="str">
        <f t="shared" si="1"/>
        <v/>
      </c>
      <c r="P76" s="73">
        <f t="shared" si="2"/>
        <v>0</v>
      </c>
      <c r="Q76" s="73" t="str">
        <f t="shared" si="4"/>
        <v/>
      </c>
      <c r="R76" s="73" t="str">
        <f t="shared" si="3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0"/>
        <v/>
      </c>
      <c r="O77" s="73" t="str">
        <f t="shared" si="1"/>
        <v/>
      </c>
      <c r="P77" s="73">
        <f t="shared" si="2"/>
        <v>0</v>
      </c>
      <c r="Q77" s="73" t="str">
        <f t="shared" si="4"/>
        <v/>
      </c>
      <c r="R77" s="73" t="str">
        <f t="shared" si="3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0"/>
        <v/>
      </c>
      <c r="O78" s="73" t="str">
        <f t="shared" si="1"/>
        <v/>
      </c>
      <c r="P78" s="73">
        <f t="shared" ref="P78:P141" si="6">IF($H78=0%,G78,"")</f>
        <v>0</v>
      </c>
      <c r="Q78" s="73" t="str">
        <f t="shared" si="4"/>
        <v/>
      </c>
      <c r="R78" s="73" t="str">
        <f t="shared" si="3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O79" s="73" t="str">
        <f t="shared" ref="O79:O142" si="8">IF($H79="E",G79,"")</f>
        <v/>
      </c>
      <c r="P79" s="73">
        <f t="shared" si="6"/>
        <v>0</v>
      </c>
      <c r="Q79" s="73" t="str">
        <f t="shared" si="4"/>
        <v/>
      </c>
      <c r="R79" s="73" t="str">
        <f t="shared" si="3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O80" s="73" t="str">
        <f t="shared" si="8"/>
        <v/>
      </c>
      <c r="P80" s="73">
        <f t="shared" si="6"/>
        <v>0</v>
      </c>
      <c r="Q80" s="73" t="str">
        <f t="shared" ref="Q80:Q143" si="9">IF(OR($H80=2%,$H80=6%,$H80=8%),$I80/$H80,IF($H80="0% Decreto",G80,""))</f>
        <v/>
      </c>
      <c r="R80" s="73" t="str">
        <f t="shared" ref="R80:R143" si="10">IF(OR($H80=15%,$H80=16%),$I80/$H80,"")</f>
        <v/>
      </c>
      <c r="S80" s="73" t="str">
        <f t="shared" ref="S80:S143" si="11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O81" s="73" t="str">
        <f t="shared" si="8"/>
        <v/>
      </c>
      <c r="P81" s="73">
        <f t="shared" si="6"/>
        <v>0</v>
      </c>
      <c r="Q81" s="73" t="str">
        <f t="shared" si="9"/>
        <v/>
      </c>
      <c r="R81" s="73" t="str">
        <f t="shared" si="10"/>
        <v/>
      </c>
      <c r="S81" s="73" t="str">
        <f t="shared" si="11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O82" s="73" t="str">
        <f t="shared" si="8"/>
        <v/>
      </c>
      <c r="P82" s="73">
        <f t="shared" si="6"/>
        <v>0</v>
      </c>
      <c r="Q82" s="73" t="str">
        <f t="shared" si="9"/>
        <v/>
      </c>
      <c r="R82" s="73" t="str">
        <f t="shared" si="10"/>
        <v/>
      </c>
      <c r="S82" s="73" t="str">
        <f t="shared" si="11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O83" s="73" t="str">
        <f t="shared" si="8"/>
        <v/>
      </c>
      <c r="P83" s="73">
        <f t="shared" si="6"/>
        <v>0</v>
      </c>
      <c r="Q83" s="73" t="str">
        <f t="shared" si="9"/>
        <v/>
      </c>
      <c r="R83" s="73" t="str">
        <f t="shared" si="10"/>
        <v/>
      </c>
      <c r="S83" s="73" t="str">
        <f t="shared" si="11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O84" s="73" t="str">
        <f t="shared" si="8"/>
        <v/>
      </c>
      <c r="P84" s="73">
        <f t="shared" si="6"/>
        <v>0</v>
      </c>
      <c r="Q84" s="73" t="str">
        <f t="shared" si="9"/>
        <v/>
      </c>
      <c r="R84" s="73" t="str">
        <f t="shared" si="10"/>
        <v/>
      </c>
      <c r="S84" s="73" t="str">
        <f t="shared" si="11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O85" s="73" t="str">
        <f t="shared" si="8"/>
        <v/>
      </c>
      <c r="P85" s="73">
        <f t="shared" si="6"/>
        <v>0</v>
      </c>
      <c r="Q85" s="73" t="str">
        <f t="shared" si="9"/>
        <v/>
      </c>
      <c r="R85" s="73" t="str">
        <f t="shared" si="10"/>
        <v/>
      </c>
      <c r="S85" s="73" t="str">
        <f t="shared" si="11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O86" s="73" t="str">
        <f t="shared" si="8"/>
        <v/>
      </c>
      <c r="P86" s="73">
        <f t="shared" si="6"/>
        <v>0</v>
      </c>
      <c r="Q86" s="73" t="str">
        <f t="shared" si="9"/>
        <v/>
      </c>
      <c r="R86" s="73" t="str">
        <f t="shared" si="10"/>
        <v/>
      </c>
      <c r="S86" s="73" t="str">
        <f t="shared" si="11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O87" s="73" t="str">
        <f t="shared" si="8"/>
        <v/>
      </c>
      <c r="P87" s="73">
        <f t="shared" si="6"/>
        <v>0</v>
      </c>
      <c r="Q87" s="73" t="str">
        <f t="shared" si="9"/>
        <v/>
      </c>
      <c r="R87" s="73" t="str">
        <f t="shared" si="10"/>
        <v/>
      </c>
      <c r="S87" s="73" t="str">
        <f t="shared" si="11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O88" s="73" t="str">
        <f t="shared" si="8"/>
        <v/>
      </c>
      <c r="P88" s="73">
        <f t="shared" si="6"/>
        <v>0</v>
      </c>
      <c r="Q88" s="73" t="str">
        <f t="shared" si="9"/>
        <v/>
      </c>
      <c r="R88" s="73" t="str">
        <f t="shared" si="10"/>
        <v/>
      </c>
      <c r="S88" s="73" t="str">
        <f t="shared" si="11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O89" s="73" t="str">
        <f t="shared" si="8"/>
        <v/>
      </c>
      <c r="P89" s="73">
        <f t="shared" si="6"/>
        <v>0</v>
      </c>
      <c r="Q89" s="73" t="str">
        <f t="shared" si="9"/>
        <v/>
      </c>
      <c r="R89" s="73" t="str">
        <f t="shared" si="10"/>
        <v/>
      </c>
      <c r="S89" s="73" t="str">
        <f t="shared" si="11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O90" s="73" t="str">
        <f t="shared" si="8"/>
        <v/>
      </c>
      <c r="P90" s="73">
        <f t="shared" si="6"/>
        <v>0</v>
      </c>
      <c r="Q90" s="73" t="str">
        <f t="shared" si="9"/>
        <v/>
      </c>
      <c r="R90" s="73" t="str">
        <f t="shared" si="10"/>
        <v/>
      </c>
      <c r="S90" s="73" t="str">
        <f t="shared" si="11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O91" s="73" t="str">
        <f t="shared" si="8"/>
        <v/>
      </c>
      <c r="P91" s="73">
        <f t="shared" si="6"/>
        <v>0</v>
      </c>
      <c r="Q91" s="73" t="str">
        <f t="shared" si="9"/>
        <v/>
      </c>
      <c r="R91" s="73" t="str">
        <f t="shared" si="10"/>
        <v/>
      </c>
      <c r="S91" s="73" t="str">
        <f t="shared" si="11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O92" s="73" t="str">
        <f t="shared" si="8"/>
        <v/>
      </c>
      <c r="P92" s="73">
        <f t="shared" si="6"/>
        <v>0</v>
      </c>
      <c r="Q92" s="73" t="str">
        <f t="shared" si="9"/>
        <v/>
      </c>
      <c r="R92" s="73" t="str">
        <f t="shared" si="10"/>
        <v/>
      </c>
      <c r="S92" s="73" t="str">
        <f t="shared" si="11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O93" s="73" t="str">
        <f t="shared" si="8"/>
        <v/>
      </c>
      <c r="P93" s="73">
        <f t="shared" si="6"/>
        <v>0</v>
      </c>
      <c r="Q93" s="73" t="str">
        <f t="shared" si="9"/>
        <v/>
      </c>
      <c r="R93" s="73" t="str">
        <f t="shared" si="10"/>
        <v/>
      </c>
      <c r="S93" s="73" t="str">
        <f t="shared" si="11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O94" s="73" t="str">
        <f t="shared" si="8"/>
        <v/>
      </c>
      <c r="P94" s="73">
        <f t="shared" si="6"/>
        <v>0</v>
      </c>
      <c r="Q94" s="73" t="str">
        <f t="shared" si="9"/>
        <v/>
      </c>
      <c r="R94" s="73" t="str">
        <f t="shared" si="10"/>
        <v/>
      </c>
      <c r="S94" s="73" t="str">
        <f t="shared" si="11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O95" s="73" t="str">
        <f t="shared" si="8"/>
        <v/>
      </c>
      <c r="P95" s="73">
        <f t="shared" si="6"/>
        <v>0</v>
      </c>
      <c r="Q95" s="73" t="str">
        <f t="shared" si="9"/>
        <v/>
      </c>
      <c r="R95" s="73" t="str">
        <f t="shared" si="10"/>
        <v/>
      </c>
      <c r="S95" s="73" t="str">
        <f t="shared" si="11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O96" s="73" t="str">
        <f t="shared" si="8"/>
        <v/>
      </c>
      <c r="P96" s="73">
        <f t="shared" si="6"/>
        <v>0</v>
      </c>
      <c r="Q96" s="73" t="str">
        <f t="shared" si="9"/>
        <v/>
      </c>
      <c r="R96" s="73" t="str">
        <f t="shared" si="10"/>
        <v/>
      </c>
      <c r="S96" s="73" t="str">
        <f t="shared" si="11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O97" s="73" t="str">
        <f t="shared" si="8"/>
        <v/>
      </c>
      <c r="P97" s="73">
        <f t="shared" si="6"/>
        <v>0</v>
      </c>
      <c r="Q97" s="73" t="str">
        <f t="shared" si="9"/>
        <v/>
      </c>
      <c r="R97" s="73" t="str">
        <f t="shared" si="10"/>
        <v/>
      </c>
      <c r="S97" s="73" t="str">
        <f t="shared" si="11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O98" s="73" t="str">
        <f t="shared" si="8"/>
        <v/>
      </c>
      <c r="P98" s="73">
        <f t="shared" si="6"/>
        <v>0</v>
      </c>
      <c r="Q98" s="73" t="str">
        <f t="shared" si="9"/>
        <v/>
      </c>
      <c r="R98" s="73" t="str">
        <f t="shared" si="10"/>
        <v/>
      </c>
      <c r="S98" s="73" t="str">
        <f t="shared" si="11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O99" s="73" t="str">
        <f t="shared" si="8"/>
        <v/>
      </c>
      <c r="P99" s="73">
        <f t="shared" si="6"/>
        <v>0</v>
      </c>
      <c r="Q99" s="73" t="str">
        <f t="shared" si="9"/>
        <v/>
      </c>
      <c r="R99" s="73" t="str">
        <f t="shared" si="10"/>
        <v/>
      </c>
      <c r="S99" s="73" t="str">
        <f t="shared" si="11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O100" s="73" t="str">
        <f t="shared" si="8"/>
        <v/>
      </c>
      <c r="P100" s="73">
        <f t="shared" si="6"/>
        <v>0</v>
      </c>
      <c r="Q100" s="73" t="str">
        <f t="shared" si="9"/>
        <v/>
      </c>
      <c r="R100" s="73" t="str">
        <f t="shared" si="10"/>
        <v/>
      </c>
      <c r="S100" s="73" t="str">
        <f t="shared" si="11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O101" s="73" t="str">
        <f t="shared" si="8"/>
        <v/>
      </c>
      <c r="P101" s="73">
        <f t="shared" si="6"/>
        <v>0</v>
      </c>
      <c r="Q101" s="73" t="str">
        <f t="shared" si="9"/>
        <v/>
      </c>
      <c r="R101" s="73" t="str">
        <f t="shared" si="10"/>
        <v/>
      </c>
      <c r="S101" s="73" t="str">
        <f t="shared" si="11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O102" s="73" t="str">
        <f t="shared" si="8"/>
        <v/>
      </c>
      <c r="P102" s="73">
        <f t="shared" si="6"/>
        <v>0</v>
      </c>
      <c r="Q102" s="73" t="str">
        <f t="shared" si="9"/>
        <v/>
      </c>
      <c r="R102" s="73" t="str">
        <f t="shared" si="10"/>
        <v/>
      </c>
      <c r="S102" s="73" t="str">
        <f t="shared" si="11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O103" s="73" t="str">
        <f t="shared" si="8"/>
        <v/>
      </c>
      <c r="P103" s="73">
        <f t="shared" si="6"/>
        <v>0</v>
      </c>
      <c r="Q103" s="73" t="str">
        <f t="shared" si="9"/>
        <v/>
      </c>
      <c r="R103" s="73" t="str">
        <f t="shared" si="10"/>
        <v/>
      </c>
      <c r="S103" s="73" t="str">
        <f t="shared" si="11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O104" s="73" t="str">
        <f t="shared" si="8"/>
        <v/>
      </c>
      <c r="P104" s="73">
        <f t="shared" si="6"/>
        <v>0</v>
      </c>
      <c r="Q104" s="73" t="str">
        <f t="shared" si="9"/>
        <v/>
      </c>
      <c r="R104" s="73" t="str">
        <f t="shared" si="10"/>
        <v/>
      </c>
      <c r="S104" s="73" t="str">
        <f t="shared" si="11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O105" s="73" t="str">
        <f t="shared" si="8"/>
        <v/>
      </c>
      <c r="P105" s="73">
        <f t="shared" si="6"/>
        <v>0</v>
      </c>
      <c r="Q105" s="73" t="str">
        <f t="shared" si="9"/>
        <v/>
      </c>
      <c r="R105" s="73" t="str">
        <f t="shared" si="10"/>
        <v/>
      </c>
      <c r="S105" s="73" t="str">
        <f t="shared" si="11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O106" s="73" t="str">
        <f t="shared" si="8"/>
        <v/>
      </c>
      <c r="P106" s="73">
        <f t="shared" si="6"/>
        <v>0</v>
      </c>
      <c r="Q106" s="73" t="str">
        <f t="shared" si="9"/>
        <v/>
      </c>
      <c r="R106" s="73" t="str">
        <f t="shared" si="10"/>
        <v/>
      </c>
      <c r="S106" s="73" t="str">
        <f t="shared" si="11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O107" s="73" t="str">
        <f t="shared" si="8"/>
        <v/>
      </c>
      <c r="P107" s="73">
        <f t="shared" si="6"/>
        <v>0</v>
      </c>
      <c r="Q107" s="73" t="str">
        <f t="shared" si="9"/>
        <v/>
      </c>
      <c r="R107" s="73" t="str">
        <f t="shared" si="10"/>
        <v/>
      </c>
      <c r="S107" s="73" t="str">
        <f t="shared" si="11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O108" s="73" t="str">
        <f t="shared" si="8"/>
        <v/>
      </c>
      <c r="P108" s="73">
        <f t="shared" si="6"/>
        <v>0</v>
      </c>
      <c r="Q108" s="73" t="str">
        <f t="shared" si="9"/>
        <v/>
      </c>
      <c r="R108" s="73" t="str">
        <f t="shared" si="10"/>
        <v/>
      </c>
      <c r="S108" s="73" t="str">
        <f t="shared" si="11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O109" s="73" t="str">
        <f t="shared" si="8"/>
        <v/>
      </c>
      <c r="P109" s="73">
        <f t="shared" si="6"/>
        <v>0</v>
      </c>
      <c r="Q109" s="73" t="str">
        <f t="shared" si="9"/>
        <v/>
      </c>
      <c r="R109" s="73" t="str">
        <f t="shared" si="10"/>
        <v/>
      </c>
      <c r="S109" s="73" t="str">
        <f t="shared" si="11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O110" s="73" t="str">
        <f t="shared" si="8"/>
        <v/>
      </c>
      <c r="P110" s="73">
        <f t="shared" si="6"/>
        <v>0</v>
      </c>
      <c r="Q110" s="73" t="str">
        <f t="shared" si="9"/>
        <v/>
      </c>
      <c r="R110" s="73" t="str">
        <f t="shared" si="10"/>
        <v/>
      </c>
      <c r="S110" s="73" t="str">
        <f t="shared" si="11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O111" s="73" t="str">
        <f t="shared" si="8"/>
        <v/>
      </c>
      <c r="P111" s="73">
        <f t="shared" si="6"/>
        <v>0</v>
      </c>
      <c r="Q111" s="73" t="str">
        <f t="shared" si="9"/>
        <v/>
      </c>
      <c r="R111" s="73" t="str">
        <f t="shared" si="10"/>
        <v/>
      </c>
      <c r="S111" s="73" t="str">
        <f t="shared" si="11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O112" s="73" t="str">
        <f t="shared" si="8"/>
        <v/>
      </c>
      <c r="P112" s="73">
        <f t="shared" si="6"/>
        <v>0</v>
      </c>
      <c r="Q112" s="73" t="str">
        <f t="shared" si="9"/>
        <v/>
      </c>
      <c r="R112" s="73" t="str">
        <f t="shared" si="10"/>
        <v/>
      </c>
      <c r="S112" s="73" t="str">
        <f t="shared" si="11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O113" s="73" t="str">
        <f t="shared" si="8"/>
        <v/>
      </c>
      <c r="P113" s="73">
        <f t="shared" si="6"/>
        <v>0</v>
      </c>
      <c r="Q113" s="73" t="str">
        <f t="shared" si="9"/>
        <v/>
      </c>
      <c r="R113" s="73" t="str">
        <f t="shared" si="10"/>
        <v/>
      </c>
      <c r="S113" s="73" t="str">
        <f t="shared" si="11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O114" s="73" t="str">
        <f t="shared" si="8"/>
        <v/>
      </c>
      <c r="P114" s="73">
        <f t="shared" si="6"/>
        <v>0</v>
      </c>
      <c r="Q114" s="73" t="str">
        <f t="shared" si="9"/>
        <v/>
      </c>
      <c r="R114" s="73" t="str">
        <f t="shared" si="10"/>
        <v/>
      </c>
      <c r="S114" s="73" t="str">
        <f t="shared" si="11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O115" s="73" t="str">
        <f t="shared" si="8"/>
        <v/>
      </c>
      <c r="P115" s="73">
        <f t="shared" si="6"/>
        <v>0</v>
      </c>
      <c r="Q115" s="73" t="str">
        <f t="shared" si="9"/>
        <v/>
      </c>
      <c r="R115" s="73" t="str">
        <f t="shared" si="10"/>
        <v/>
      </c>
      <c r="S115" s="73" t="str">
        <f t="shared" si="11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O116" s="73" t="str">
        <f t="shared" si="8"/>
        <v/>
      </c>
      <c r="P116" s="73">
        <f t="shared" si="6"/>
        <v>0</v>
      </c>
      <c r="Q116" s="73" t="str">
        <f t="shared" si="9"/>
        <v/>
      </c>
      <c r="R116" s="73" t="str">
        <f t="shared" si="10"/>
        <v/>
      </c>
      <c r="S116" s="73" t="str">
        <f t="shared" si="11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O117" s="73" t="str">
        <f t="shared" si="8"/>
        <v/>
      </c>
      <c r="P117" s="73">
        <f t="shared" si="6"/>
        <v>0</v>
      </c>
      <c r="Q117" s="73" t="str">
        <f t="shared" si="9"/>
        <v/>
      </c>
      <c r="R117" s="73" t="str">
        <f t="shared" si="10"/>
        <v/>
      </c>
      <c r="S117" s="73" t="str">
        <f t="shared" si="11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O118" s="73" t="str">
        <f t="shared" si="8"/>
        <v/>
      </c>
      <c r="P118" s="73">
        <f t="shared" si="6"/>
        <v>0</v>
      </c>
      <c r="Q118" s="73" t="str">
        <f t="shared" si="9"/>
        <v/>
      </c>
      <c r="R118" s="73" t="str">
        <f t="shared" si="10"/>
        <v/>
      </c>
      <c r="S118" s="73" t="str">
        <f t="shared" si="11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O119" s="73" t="str">
        <f t="shared" si="8"/>
        <v/>
      </c>
      <c r="P119" s="73">
        <f t="shared" si="6"/>
        <v>0</v>
      </c>
      <c r="Q119" s="73" t="str">
        <f t="shared" si="9"/>
        <v/>
      </c>
      <c r="R119" s="73" t="str">
        <f t="shared" si="10"/>
        <v/>
      </c>
      <c r="S119" s="73" t="str">
        <f t="shared" si="11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O120" s="73" t="str">
        <f t="shared" si="8"/>
        <v/>
      </c>
      <c r="P120" s="73">
        <f t="shared" si="6"/>
        <v>0</v>
      </c>
      <c r="Q120" s="73" t="str">
        <f t="shared" si="9"/>
        <v/>
      </c>
      <c r="R120" s="73" t="str">
        <f t="shared" si="10"/>
        <v/>
      </c>
      <c r="S120" s="73" t="str">
        <f t="shared" si="11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O121" s="73" t="str">
        <f t="shared" si="8"/>
        <v/>
      </c>
      <c r="P121" s="73">
        <f t="shared" si="6"/>
        <v>0</v>
      </c>
      <c r="Q121" s="73" t="str">
        <f t="shared" si="9"/>
        <v/>
      </c>
      <c r="R121" s="73" t="str">
        <f t="shared" si="10"/>
        <v/>
      </c>
      <c r="S121" s="73" t="str">
        <f t="shared" si="11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O122" s="73" t="str">
        <f t="shared" si="8"/>
        <v/>
      </c>
      <c r="P122" s="73">
        <f t="shared" si="6"/>
        <v>0</v>
      </c>
      <c r="Q122" s="73" t="str">
        <f t="shared" si="9"/>
        <v/>
      </c>
      <c r="R122" s="73" t="str">
        <f t="shared" si="10"/>
        <v/>
      </c>
      <c r="S122" s="73" t="str">
        <f t="shared" si="11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O123" s="73" t="str">
        <f t="shared" si="8"/>
        <v/>
      </c>
      <c r="P123" s="73">
        <f t="shared" si="6"/>
        <v>0</v>
      </c>
      <c r="Q123" s="73" t="str">
        <f t="shared" si="9"/>
        <v/>
      </c>
      <c r="R123" s="73" t="str">
        <f t="shared" si="10"/>
        <v/>
      </c>
      <c r="S123" s="73" t="str">
        <f t="shared" si="11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O124" s="73" t="str">
        <f t="shared" si="8"/>
        <v/>
      </c>
      <c r="P124" s="73">
        <f t="shared" si="6"/>
        <v>0</v>
      </c>
      <c r="Q124" s="73" t="str">
        <f t="shared" si="9"/>
        <v/>
      </c>
      <c r="R124" s="73" t="str">
        <f t="shared" si="10"/>
        <v/>
      </c>
      <c r="S124" s="73" t="str">
        <f t="shared" si="11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O125" s="73" t="str">
        <f t="shared" si="8"/>
        <v/>
      </c>
      <c r="P125" s="73">
        <f t="shared" si="6"/>
        <v>0</v>
      </c>
      <c r="Q125" s="73" t="str">
        <f t="shared" si="9"/>
        <v/>
      </c>
      <c r="R125" s="73" t="str">
        <f t="shared" si="10"/>
        <v/>
      </c>
      <c r="S125" s="73" t="str">
        <f t="shared" si="11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O126" s="73" t="str">
        <f t="shared" si="8"/>
        <v/>
      </c>
      <c r="P126" s="73">
        <f t="shared" si="6"/>
        <v>0</v>
      </c>
      <c r="Q126" s="73" t="str">
        <f t="shared" si="9"/>
        <v/>
      </c>
      <c r="R126" s="73" t="str">
        <f t="shared" si="10"/>
        <v/>
      </c>
      <c r="S126" s="73" t="str">
        <f t="shared" si="11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O127" s="73" t="str">
        <f t="shared" si="8"/>
        <v/>
      </c>
      <c r="P127" s="73">
        <f t="shared" si="6"/>
        <v>0</v>
      </c>
      <c r="Q127" s="73" t="str">
        <f t="shared" si="9"/>
        <v/>
      </c>
      <c r="R127" s="73" t="str">
        <f t="shared" si="10"/>
        <v/>
      </c>
      <c r="S127" s="73" t="str">
        <f t="shared" si="11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O128" s="73" t="str">
        <f t="shared" si="8"/>
        <v/>
      </c>
      <c r="P128" s="73">
        <f t="shared" si="6"/>
        <v>0</v>
      </c>
      <c r="Q128" s="73" t="str">
        <f t="shared" si="9"/>
        <v/>
      </c>
      <c r="R128" s="73" t="str">
        <f t="shared" si="10"/>
        <v/>
      </c>
      <c r="S128" s="73" t="str">
        <f t="shared" si="11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O129" s="73" t="str">
        <f t="shared" si="8"/>
        <v/>
      </c>
      <c r="P129" s="73">
        <f t="shared" si="6"/>
        <v>0</v>
      </c>
      <c r="Q129" s="73" t="str">
        <f t="shared" si="9"/>
        <v/>
      </c>
      <c r="R129" s="73" t="str">
        <f t="shared" si="10"/>
        <v/>
      </c>
      <c r="S129" s="73" t="str">
        <f t="shared" si="11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O130" s="73" t="str">
        <f t="shared" si="8"/>
        <v/>
      </c>
      <c r="P130" s="73">
        <f t="shared" si="6"/>
        <v>0</v>
      </c>
      <c r="Q130" s="73" t="str">
        <f t="shared" si="9"/>
        <v/>
      </c>
      <c r="R130" s="73" t="str">
        <f t="shared" si="10"/>
        <v/>
      </c>
      <c r="S130" s="73" t="str">
        <f t="shared" si="11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O131" s="73" t="str">
        <f t="shared" si="8"/>
        <v/>
      </c>
      <c r="P131" s="73">
        <f t="shared" si="6"/>
        <v>0</v>
      </c>
      <c r="Q131" s="73" t="str">
        <f t="shared" si="9"/>
        <v/>
      </c>
      <c r="R131" s="73" t="str">
        <f t="shared" si="10"/>
        <v/>
      </c>
      <c r="S131" s="73" t="str">
        <f t="shared" si="11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O132" s="73" t="str">
        <f t="shared" si="8"/>
        <v/>
      </c>
      <c r="P132" s="73">
        <f t="shared" si="6"/>
        <v>0</v>
      </c>
      <c r="Q132" s="73" t="str">
        <f t="shared" si="9"/>
        <v/>
      </c>
      <c r="R132" s="73" t="str">
        <f t="shared" si="10"/>
        <v/>
      </c>
      <c r="S132" s="73" t="str">
        <f t="shared" si="11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O133" s="73" t="str">
        <f t="shared" si="8"/>
        <v/>
      </c>
      <c r="P133" s="73">
        <f t="shared" si="6"/>
        <v>0</v>
      </c>
      <c r="Q133" s="73" t="str">
        <f t="shared" si="9"/>
        <v/>
      </c>
      <c r="R133" s="73" t="str">
        <f t="shared" si="10"/>
        <v/>
      </c>
      <c r="S133" s="73" t="str">
        <f t="shared" si="11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O134" s="73" t="str">
        <f t="shared" si="8"/>
        <v/>
      </c>
      <c r="P134" s="73">
        <f t="shared" si="6"/>
        <v>0</v>
      </c>
      <c r="Q134" s="73" t="str">
        <f t="shared" si="9"/>
        <v/>
      </c>
      <c r="R134" s="73" t="str">
        <f t="shared" si="10"/>
        <v/>
      </c>
      <c r="S134" s="73" t="str">
        <f t="shared" si="11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O135" s="73" t="str">
        <f t="shared" si="8"/>
        <v/>
      </c>
      <c r="P135" s="73">
        <f t="shared" si="6"/>
        <v>0</v>
      </c>
      <c r="Q135" s="73" t="str">
        <f t="shared" si="9"/>
        <v/>
      </c>
      <c r="R135" s="73" t="str">
        <f t="shared" si="10"/>
        <v/>
      </c>
      <c r="S135" s="73" t="str">
        <f t="shared" si="11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O136" s="73" t="str">
        <f t="shared" si="8"/>
        <v/>
      </c>
      <c r="P136" s="73">
        <f t="shared" si="6"/>
        <v>0</v>
      </c>
      <c r="Q136" s="73" t="str">
        <f t="shared" si="9"/>
        <v/>
      </c>
      <c r="R136" s="73" t="str">
        <f t="shared" si="10"/>
        <v/>
      </c>
      <c r="S136" s="73" t="str">
        <f t="shared" si="11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O137" s="73" t="str">
        <f t="shared" si="8"/>
        <v/>
      </c>
      <c r="P137" s="73">
        <f t="shared" si="6"/>
        <v>0</v>
      </c>
      <c r="Q137" s="73" t="str">
        <f t="shared" si="9"/>
        <v/>
      </c>
      <c r="R137" s="73" t="str">
        <f t="shared" si="10"/>
        <v/>
      </c>
      <c r="S137" s="73" t="str">
        <f t="shared" si="11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O138" s="73" t="str">
        <f t="shared" si="8"/>
        <v/>
      </c>
      <c r="P138" s="73">
        <f t="shared" si="6"/>
        <v>0</v>
      </c>
      <c r="Q138" s="73" t="str">
        <f t="shared" si="9"/>
        <v/>
      </c>
      <c r="R138" s="73" t="str">
        <f t="shared" si="10"/>
        <v/>
      </c>
      <c r="S138" s="73" t="str">
        <f t="shared" si="11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O139" s="73" t="str">
        <f t="shared" si="8"/>
        <v/>
      </c>
      <c r="P139" s="73">
        <f t="shared" si="6"/>
        <v>0</v>
      </c>
      <c r="Q139" s="73" t="str">
        <f t="shared" si="9"/>
        <v/>
      </c>
      <c r="R139" s="73" t="str">
        <f t="shared" si="10"/>
        <v/>
      </c>
      <c r="S139" s="73" t="str">
        <f t="shared" si="11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O140" s="73" t="str">
        <f t="shared" si="8"/>
        <v/>
      </c>
      <c r="P140" s="73">
        <f t="shared" si="6"/>
        <v>0</v>
      </c>
      <c r="Q140" s="73" t="str">
        <f t="shared" si="9"/>
        <v/>
      </c>
      <c r="R140" s="73" t="str">
        <f t="shared" si="10"/>
        <v/>
      </c>
      <c r="S140" s="73" t="str">
        <f t="shared" si="11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O141" s="73" t="str">
        <f t="shared" si="8"/>
        <v/>
      </c>
      <c r="P141" s="73">
        <f t="shared" si="6"/>
        <v>0</v>
      </c>
      <c r="Q141" s="73" t="str">
        <f t="shared" si="9"/>
        <v/>
      </c>
      <c r="R141" s="73" t="str">
        <f t="shared" si="10"/>
        <v/>
      </c>
      <c r="S141" s="73" t="str">
        <f t="shared" si="11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O142" s="73" t="str">
        <f t="shared" si="8"/>
        <v/>
      </c>
      <c r="P142" s="73">
        <f t="shared" ref="P142:P205" si="12">IF($H142=0%,G142,"")</f>
        <v>0</v>
      </c>
      <c r="Q142" s="73" t="str">
        <f t="shared" si="9"/>
        <v/>
      </c>
      <c r="R142" s="73" t="str">
        <f t="shared" si="10"/>
        <v/>
      </c>
      <c r="S142" s="73" t="str">
        <f t="shared" si="11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O143" s="73" t="str">
        <f t="shared" ref="O143:O206" si="14">IF($H143="E",G143,"")</f>
        <v/>
      </c>
      <c r="P143" s="73">
        <f t="shared" si="12"/>
        <v>0</v>
      </c>
      <c r="Q143" s="73" t="str">
        <f t="shared" si="9"/>
        <v/>
      </c>
      <c r="R143" s="73" t="str">
        <f t="shared" si="10"/>
        <v/>
      </c>
      <c r="S143" s="73" t="str">
        <f t="shared" si="11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O144" s="73" t="str">
        <f t="shared" si="14"/>
        <v/>
      </c>
      <c r="P144" s="73">
        <f t="shared" si="12"/>
        <v>0</v>
      </c>
      <c r="Q144" s="73" t="str">
        <f t="shared" ref="Q144:Q207" si="15">IF(OR($H144=2%,$H144=6%,$H144=8%),$I144/$H144,IF($H144="0% Decreto",G144,""))</f>
        <v/>
      </c>
      <c r="R144" s="73" t="str">
        <f t="shared" ref="R144:R207" si="16">IF(OR($H144=15%,$H144=16%),$I144/$H144,"")</f>
        <v/>
      </c>
      <c r="S144" s="73" t="str">
        <f t="shared" ref="S144:S207" si="17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O145" s="73" t="str">
        <f t="shared" si="14"/>
        <v/>
      </c>
      <c r="P145" s="73">
        <f t="shared" si="12"/>
        <v>0</v>
      </c>
      <c r="Q145" s="73" t="str">
        <f t="shared" si="15"/>
        <v/>
      </c>
      <c r="R145" s="73" t="str">
        <f t="shared" si="16"/>
        <v/>
      </c>
      <c r="S145" s="73" t="str">
        <f t="shared" si="17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O146" s="73" t="str">
        <f t="shared" si="14"/>
        <v/>
      </c>
      <c r="P146" s="73">
        <f t="shared" si="12"/>
        <v>0</v>
      </c>
      <c r="Q146" s="73" t="str">
        <f t="shared" si="15"/>
        <v/>
      </c>
      <c r="R146" s="73" t="str">
        <f t="shared" si="16"/>
        <v/>
      </c>
      <c r="S146" s="73" t="str">
        <f t="shared" si="17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O147" s="73" t="str">
        <f t="shared" si="14"/>
        <v/>
      </c>
      <c r="P147" s="73">
        <f t="shared" si="12"/>
        <v>0</v>
      </c>
      <c r="Q147" s="73" t="str">
        <f t="shared" si="15"/>
        <v/>
      </c>
      <c r="R147" s="73" t="str">
        <f t="shared" si="16"/>
        <v/>
      </c>
      <c r="S147" s="73" t="str">
        <f t="shared" si="17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O148" s="73" t="str">
        <f t="shared" si="14"/>
        <v/>
      </c>
      <c r="P148" s="73">
        <f t="shared" si="12"/>
        <v>0</v>
      </c>
      <c r="Q148" s="73" t="str">
        <f t="shared" si="15"/>
        <v/>
      </c>
      <c r="R148" s="73" t="str">
        <f t="shared" si="16"/>
        <v/>
      </c>
      <c r="S148" s="73" t="str">
        <f t="shared" si="17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O149" s="73" t="str">
        <f t="shared" si="14"/>
        <v/>
      </c>
      <c r="P149" s="73">
        <f t="shared" si="12"/>
        <v>0</v>
      </c>
      <c r="Q149" s="73" t="str">
        <f t="shared" si="15"/>
        <v/>
      </c>
      <c r="R149" s="73" t="str">
        <f t="shared" si="16"/>
        <v/>
      </c>
      <c r="S149" s="73" t="str">
        <f t="shared" si="17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O150" s="73" t="str">
        <f t="shared" si="14"/>
        <v/>
      </c>
      <c r="P150" s="73">
        <f t="shared" si="12"/>
        <v>0</v>
      </c>
      <c r="Q150" s="73" t="str">
        <f t="shared" si="15"/>
        <v/>
      </c>
      <c r="R150" s="73" t="str">
        <f t="shared" si="16"/>
        <v/>
      </c>
      <c r="S150" s="73" t="str">
        <f t="shared" si="17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O151" s="73" t="str">
        <f t="shared" si="14"/>
        <v/>
      </c>
      <c r="P151" s="73">
        <f t="shared" si="12"/>
        <v>0</v>
      </c>
      <c r="Q151" s="73" t="str">
        <f t="shared" si="15"/>
        <v/>
      </c>
      <c r="R151" s="73" t="str">
        <f t="shared" si="16"/>
        <v/>
      </c>
      <c r="S151" s="73" t="str">
        <f t="shared" si="17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O152" s="73" t="str">
        <f t="shared" si="14"/>
        <v/>
      </c>
      <c r="P152" s="73">
        <f t="shared" si="12"/>
        <v>0</v>
      </c>
      <c r="Q152" s="73" t="str">
        <f t="shared" si="15"/>
        <v/>
      </c>
      <c r="R152" s="73" t="str">
        <f t="shared" si="16"/>
        <v/>
      </c>
      <c r="S152" s="73" t="str">
        <f t="shared" si="17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O153" s="73" t="str">
        <f t="shared" si="14"/>
        <v/>
      </c>
      <c r="P153" s="73">
        <f t="shared" si="12"/>
        <v>0</v>
      </c>
      <c r="Q153" s="73" t="str">
        <f t="shared" si="15"/>
        <v/>
      </c>
      <c r="R153" s="73" t="str">
        <f t="shared" si="16"/>
        <v/>
      </c>
      <c r="S153" s="73" t="str">
        <f t="shared" si="17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O154" s="73" t="str">
        <f t="shared" si="14"/>
        <v/>
      </c>
      <c r="P154" s="73">
        <f t="shared" si="12"/>
        <v>0</v>
      </c>
      <c r="Q154" s="73" t="str">
        <f t="shared" si="15"/>
        <v/>
      </c>
      <c r="R154" s="73" t="str">
        <f t="shared" si="16"/>
        <v/>
      </c>
      <c r="S154" s="73" t="str">
        <f t="shared" si="17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O155" s="73" t="str">
        <f t="shared" si="14"/>
        <v/>
      </c>
      <c r="P155" s="73">
        <f t="shared" si="12"/>
        <v>0</v>
      </c>
      <c r="Q155" s="73" t="str">
        <f t="shared" si="15"/>
        <v/>
      </c>
      <c r="R155" s="73" t="str">
        <f t="shared" si="16"/>
        <v/>
      </c>
      <c r="S155" s="73" t="str">
        <f t="shared" si="17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O156" s="73" t="str">
        <f t="shared" si="14"/>
        <v/>
      </c>
      <c r="P156" s="73">
        <f t="shared" si="12"/>
        <v>0</v>
      </c>
      <c r="Q156" s="73" t="str">
        <f t="shared" si="15"/>
        <v/>
      </c>
      <c r="R156" s="73" t="str">
        <f t="shared" si="16"/>
        <v/>
      </c>
      <c r="S156" s="73" t="str">
        <f t="shared" si="17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O157" s="73" t="str">
        <f t="shared" si="14"/>
        <v/>
      </c>
      <c r="P157" s="73">
        <f t="shared" si="12"/>
        <v>0</v>
      </c>
      <c r="Q157" s="73" t="str">
        <f t="shared" si="15"/>
        <v/>
      </c>
      <c r="R157" s="73" t="str">
        <f t="shared" si="16"/>
        <v/>
      </c>
      <c r="S157" s="73" t="str">
        <f t="shared" si="17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O158" s="73" t="str">
        <f t="shared" si="14"/>
        <v/>
      </c>
      <c r="P158" s="73">
        <f t="shared" si="12"/>
        <v>0</v>
      </c>
      <c r="Q158" s="73" t="str">
        <f t="shared" si="15"/>
        <v/>
      </c>
      <c r="R158" s="73" t="str">
        <f t="shared" si="16"/>
        <v/>
      </c>
      <c r="S158" s="73" t="str">
        <f t="shared" si="17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O159" s="73" t="str">
        <f t="shared" si="14"/>
        <v/>
      </c>
      <c r="P159" s="73">
        <f t="shared" si="12"/>
        <v>0</v>
      </c>
      <c r="Q159" s="73" t="str">
        <f t="shared" si="15"/>
        <v/>
      </c>
      <c r="R159" s="73" t="str">
        <f t="shared" si="16"/>
        <v/>
      </c>
      <c r="S159" s="73" t="str">
        <f t="shared" si="17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O160" s="73" t="str">
        <f t="shared" si="14"/>
        <v/>
      </c>
      <c r="P160" s="73">
        <f t="shared" si="12"/>
        <v>0</v>
      </c>
      <c r="Q160" s="73" t="str">
        <f t="shared" si="15"/>
        <v/>
      </c>
      <c r="R160" s="73" t="str">
        <f t="shared" si="16"/>
        <v/>
      </c>
      <c r="S160" s="73" t="str">
        <f t="shared" si="17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O161" s="73" t="str">
        <f t="shared" si="14"/>
        <v/>
      </c>
      <c r="P161" s="73">
        <f t="shared" si="12"/>
        <v>0</v>
      </c>
      <c r="Q161" s="73" t="str">
        <f t="shared" si="15"/>
        <v/>
      </c>
      <c r="R161" s="73" t="str">
        <f t="shared" si="16"/>
        <v/>
      </c>
      <c r="S161" s="73" t="str">
        <f t="shared" si="17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O162" s="73" t="str">
        <f t="shared" si="14"/>
        <v/>
      </c>
      <c r="P162" s="73">
        <f t="shared" si="12"/>
        <v>0</v>
      </c>
      <c r="Q162" s="73" t="str">
        <f t="shared" si="15"/>
        <v/>
      </c>
      <c r="R162" s="73" t="str">
        <f t="shared" si="16"/>
        <v/>
      </c>
      <c r="S162" s="73" t="str">
        <f t="shared" si="17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O163" s="73" t="str">
        <f t="shared" si="14"/>
        <v/>
      </c>
      <c r="P163" s="73">
        <f t="shared" si="12"/>
        <v>0</v>
      </c>
      <c r="Q163" s="73" t="str">
        <f t="shared" si="15"/>
        <v/>
      </c>
      <c r="R163" s="73" t="str">
        <f t="shared" si="16"/>
        <v/>
      </c>
      <c r="S163" s="73" t="str">
        <f t="shared" si="17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O164" s="73" t="str">
        <f t="shared" si="14"/>
        <v/>
      </c>
      <c r="P164" s="73">
        <f t="shared" si="12"/>
        <v>0</v>
      </c>
      <c r="Q164" s="73" t="str">
        <f t="shared" si="15"/>
        <v/>
      </c>
      <c r="R164" s="73" t="str">
        <f t="shared" si="16"/>
        <v/>
      </c>
      <c r="S164" s="73" t="str">
        <f t="shared" si="17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O165" s="73" t="str">
        <f t="shared" si="14"/>
        <v/>
      </c>
      <c r="P165" s="73">
        <f t="shared" si="12"/>
        <v>0</v>
      </c>
      <c r="Q165" s="73" t="str">
        <f t="shared" si="15"/>
        <v/>
      </c>
      <c r="R165" s="73" t="str">
        <f t="shared" si="16"/>
        <v/>
      </c>
      <c r="S165" s="73" t="str">
        <f t="shared" si="17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O166" s="73" t="str">
        <f t="shared" si="14"/>
        <v/>
      </c>
      <c r="P166" s="73">
        <f t="shared" si="12"/>
        <v>0</v>
      </c>
      <c r="Q166" s="73" t="str">
        <f t="shared" si="15"/>
        <v/>
      </c>
      <c r="R166" s="73" t="str">
        <f t="shared" si="16"/>
        <v/>
      </c>
      <c r="S166" s="73" t="str">
        <f t="shared" si="17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O167" s="73" t="str">
        <f t="shared" si="14"/>
        <v/>
      </c>
      <c r="P167" s="73">
        <f t="shared" si="12"/>
        <v>0</v>
      </c>
      <c r="Q167" s="73" t="str">
        <f t="shared" si="15"/>
        <v/>
      </c>
      <c r="R167" s="73" t="str">
        <f t="shared" si="16"/>
        <v/>
      </c>
      <c r="S167" s="73" t="str">
        <f t="shared" si="17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O168" s="73" t="str">
        <f t="shared" si="14"/>
        <v/>
      </c>
      <c r="P168" s="73">
        <f t="shared" si="12"/>
        <v>0</v>
      </c>
      <c r="Q168" s="73" t="str">
        <f t="shared" si="15"/>
        <v/>
      </c>
      <c r="R168" s="73" t="str">
        <f t="shared" si="16"/>
        <v/>
      </c>
      <c r="S168" s="73" t="str">
        <f t="shared" si="17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O169" s="73" t="str">
        <f t="shared" si="14"/>
        <v/>
      </c>
      <c r="P169" s="73">
        <f t="shared" si="12"/>
        <v>0</v>
      </c>
      <c r="Q169" s="73" t="str">
        <f t="shared" si="15"/>
        <v/>
      </c>
      <c r="R169" s="73" t="str">
        <f t="shared" si="16"/>
        <v/>
      </c>
      <c r="S169" s="73" t="str">
        <f t="shared" si="17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O170" s="73" t="str">
        <f t="shared" si="14"/>
        <v/>
      </c>
      <c r="P170" s="73">
        <f t="shared" si="12"/>
        <v>0</v>
      </c>
      <c r="Q170" s="73" t="str">
        <f t="shared" si="15"/>
        <v/>
      </c>
      <c r="R170" s="73" t="str">
        <f t="shared" si="16"/>
        <v/>
      </c>
      <c r="S170" s="73" t="str">
        <f t="shared" si="17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O171" s="73" t="str">
        <f t="shared" si="14"/>
        <v/>
      </c>
      <c r="P171" s="73">
        <f t="shared" si="12"/>
        <v>0</v>
      </c>
      <c r="Q171" s="73" t="str">
        <f t="shared" si="15"/>
        <v/>
      </c>
      <c r="R171" s="73" t="str">
        <f t="shared" si="16"/>
        <v/>
      </c>
      <c r="S171" s="73" t="str">
        <f t="shared" si="17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O172" s="73" t="str">
        <f t="shared" si="14"/>
        <v/>
      </c>
      <c r="P172" s="73">
        <f t="shared" si="12"/>
        <v>0</v>
      </c>
      <c r="Q172" s="73" t="str">
        <f t="shared" si="15"/>
        <v/>
      </c>
      <c r="R172" s="73" t="str">
        <f t="shared" si="16"/>
        <v/>
      </c>
      <c r="S172" s="73" t="str">
        <f t="shared" si="17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O173" s="73" t="str">
        <f t="shared" si="14"/>
        <v/>
      </c>
      <c r="P173" s="73">
        <f t="shared" si="12"/>
        <v>0</v>
      </c>
      <c r="Q173" s="73" t="str">
        <f t="shared" si="15"/>
        <v/>
      </c>
      <c r="R173" s="73" t="str">
        <f t="shared" si="16"/>
        <v/>
      </c>
      <c r="S173" s="73" t="str">
        <f t="shared" si="17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O174" s="73" t="str">
        <f t="shared" si="14"/>
        <v/>
      </c>
      <c r="P174" s="73">
        <f t="shared" si="12"/>
        <v>0</v>
      </c>
      <c r="Q174" s="73" t="str">
        <f t="shared" si="15"/>
        <v/>
      </c>
      <c r="R174" s="73" t="str">
        <f t="shared" si="16"/>
        <v/>
      </c>
      <c r="S174" s="73" t="str">
        <f t="shared" si="17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O175" s="73" t="str">
        <f t="shared" si="14"/>
        <v/>
      </c>
      <c r="P175" s="73">
        <f t="shared" si="12"/>
        <v>0</v>
      </c>
      <c r="Q175" s="73" t="str">
        <f t="shared" si="15"/>
        <v/>
      </c>
      <c r="R175" s="73" t="str">
        <f t="shared" si="16"/>
        <v/>
      </c>
      <c r="S175" s="73" t="str">
        <f t="shared" si="17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O176" s="73" t="str">
        <f t="shared" si="14"/>
        <v/>
      </c>
      <c r="P176" s="73">
        <f t="shared" si="12"/>
        <v>0</v>
      </c>
      <c r="Q176" s="73" t="str">
        <f t="shared" si="15"/>
        <v/>
      </c>
      <c r="R176" s="73" t="str">
        <f t="shared" si="16"/>
        <v/>
      </c>
      <c r="S176" s="73" t="str">
        <f t="shared" si="17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O177" s="73" t="str">
        <f t="shared" si="14"/>
        <v/>
      </c>
      <c r="P177" s="73">
        <f t="shared" si="12"/>
        <v>0</v>
      </c>
      <c r="Q177" s="73" t="str">
        <f t="shared" si="15"/>
        <v/>
      </c>
      <c r="R177" s="73" t="str">
        <f t="shared" si="16"/>
        <v/>
      </c>
      <c r="S177" s="73" t="str">
        <f t="shared" si="17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O178" s="73" t="str">
        <f t="shared" si="14"/>
        <v/>
      </c>
      <c r="P178" s="73">
        <f t="shared" si="12"/>
        <v>0</v>
      </c>
      <c r="Q178" s="73" t="str">
        <f t="shared" si="15"/>
        <v/>
      </c>
      <c r="R178" s="73" t="str">
        <f t="shared" si="16"/>
        <v/>
      </c>
      <c r="S178" s="73" t="str">
        <f t="shared" si="17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O179" s="73" t="str">
        <f t="shared" si="14"/>
        <v/>
      </c>
      <c r="P179" s="73">
        <f t="shared" si="12"/>
        <v>0</v>
      </c>
      <c r="Q179" s="73" t="str">
        <f t="shared" si="15"/>
        <v/>
      </c>
      <c r="R179" s="73" t="str">
        <f t="shared" si="16"/>
        <v/>
      </c>
      <c r="S179" s="73" t="str">
        <f t="shared" si="17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O180" s="73" t="str">
        <f t="shared" si="14"/>
        <v/>
      </c>
      <c r="P180" s="73">
        <f t="shared" si="12"/>
        <v>0</v>
      </c>
      <c r="Q180" s="73" t="str">
        <f t="shared" si="15"/>
        <v/>
      </c>
      <c r="R180" s="73" t="str">
        <f t="shared" si="16"/>
        <v/>
      </c>
      <c r="S180" s="73" t="str">
        <f t="shared" si="17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O181" s="73" t="str">
        <f t="shared" si="14"/>
        <v/>
      </c>
      <c r="P181" s="73">
        <f t="shared" si="12"/>
        <v>0</v>
      </c>
      <c r="Q181" s="73" t="str">
        <f t="shared" si="15"/>
        <v/>
      </c>
      <c r="R181" s="73" t="str">
        <f t="shared" si="16"/>
        <v/>
      </c>
      <c r="S181" s="73" t="str">
        <f t="shared" si="17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O182" s="73" t="str">
        <f t="shared" si="14"/>
        <v/>
      </c>
      <c r="P182" s="73">
        <f t="shared" si="12"/>
        <v>0</v>
      </c>
      <c r="Q182" s="73" t="str">
        <f t="shared" si="15"/>
        <v/>
      </c>
      <c r="R182" s="73" t="str">
        <f t="shared" si="16"/>
        <v/>
      </c>
      <c r="S182" s="73" t="str">
        <f t="shared" si="17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O183" s="73" t="str">
        <f t="shared" si="14"/>
        <v/>
      </c>
      <c r="P183" s="73">
        <f t="shared" si="12"/>
        <v>0</v>
      </c>
      <c r="Q183" s="73" t="str">
        <f t="shared" si="15"/>
        <v/>
      </c>
      <c r="R183" s="73" t="str">
        <f t="shared" si="16"/>
        <v/>
      </c>
      <c r="S183" s="73" t="str">
        <f t="shared" si="17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O184" s="73" t="str">
        <f t="shared" si="14"/>
        <v/>
      </c>
      <c r="P184" s="73">
        <f t="shared" si="12"/>
        <v>0</v>
      </c>
      <c r="Q184" s="73" t="str">
        <f t="shared" si="15"/>
        <v/>
      </c>
      <c r="R184" s="73" t="str">
        <f t="shared" si="16"/>
        <v/>
      </c>
      <c r="S184" s="73" t="str">
        <f t="shared" si="17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O185" s="73" t="str">
        <f t="shared" si="14"/>
        <v/>
      </c>
      <c r="P185" s="73">
        <f t="shared" si="12"/>
        <v>0</v>
      </c>
      <c r="Q185" s="73" t="str">
        <f t="shared" si="15"/>
        <v/>
      </c>
      <c r="R185" s="73" t="str">
        <f t="shared" si="16"/>
        <v/>
      </c>
      <c r="S185" s="73" t="str">
        <f t="shared" si="17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O186" s="73" t="str">
        <f t="shared" si="14"/>
        <v/>
      </c>
      <c r="P186" s="73">
        <f t="shared" si="12"/>
        <v>0</v>
      </c>
      <c r="Q186" s="73" t="str">
        <f t="shared" si="15"/>
        <v/>
      </c>
      <c r="R186" s="73" t="str">
        <f t="shared" si="16"/>
        <v/>
      </c>
      <c r="S186" s="73" t="str">
        <f t="shared" si="17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O187" s="73" t="str">
        <f t="shared" si="14"/>
        <v/>
      </c>
      <c r="P187" s="73">
        <f t="shared" si="12"/>
        <v>0</v>
      </c>
      <c r="Q187" s="73" t="str">
        <f t="shared" si="15"/>
        <v/>
      </c>
      <c r="R187" s="73" t="str">
        <f t="shared" si="16"/>
        <v/>
      </c>
      <c r="S187" s="73" t="str">
        <f t="shared" si="17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O188" s="73" t="str">
        <f t="shared" si="14"/>
        <v/>
      </c>
      <c r="P188" s="73">
        <f t="shared" si="12"/>
        <v>0</v>
      </c>
      <c r="Q188" s="73" t="str">
        <f t="shared" si="15"/>
        <v/>
      </c>
      <c r="R188" s="73" t="str">
        <f t="shared" si="16"/>
        <v/>
      </c>
      <c r="S188" s="73" t="str">
        <f t="shared" si="17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O189" s="73" t="str">
        <f t="shared" si="14"/>
        <v/>
      </c>
      <c r="P189" s="73">
        <f t="shared" si="12"/>
        <v>0</v>
      </c>
      <c r="Q189" s="73" t="str">
        <f t="shared" si="15"/>
        <v/>
      </c>
      <c r="R189" s="73" t="str">
        <f t="shared" si="16"/>
        <v/>
      </c>
      <c r="S189" s="73" t="str">
        <f t="shared" si="17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O190" s="73" t="str">
        <f t="shared" si="14"/>
        <v/>
      </c>
      <c r="P190" s="73">
        <f t="shared" si="12"/>
        <v>0</v>
      </c>
      <c r="Q190" s="73" t="str">
        <f t="shared" si="15"/>
        <v/>
      </c>
      <c r="R190" s="73" t="str">
        <f t="shared" si="16"/>
        <v/>
      </c>
      <c r="S190" s="73" t="str">
        <f t="shared" si="17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O191" s="73" t="str">
        <f t="shared" si="14"/>
        <v/>
      </c>
      <c r="P191" s="73">
        <f t="shared" si="12"/>
        <v>0</v>
      </c>
      <c r="Q191" s="73" t="str">
        <f t="shared" si="15"/>
        <v/>
      </c>
      <c r="R191" s="73" t="str">
        <f t="shared" si="16"/>
        <v/>
      </c>
      <c r="S191" s="73" t="str">
        <f t="shared" si="17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O192" s="73" t="str">
        <f t="shared" si="14"/>
        <v/>
      </c>
      <c r="P192" s="73">
        <f t="shared" si="12"/>
        <v>0</v>
      </c>
      <c r="Q192" s="73" t="str">
        <f t="shared" si="15"/>
        <v/>
      </c>
      <c r="R192" s="73" t="str">
        <f t="shared" si="16"/>
        <v/>
      </c>
      <c r="S192" s="73" t="str">
        <f t="shared" si="17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O193" s="73" t="str">
        <f t="shared" si="14"/>
        <v/>
      </c>
      <c r="P193" s="73">
        <f t="shared" si="12"/>
        <v>0</v>
      </c>
      <c r="Q193" s="73" t="str">
        <f t="shared" si="15"/>
        <v/>
      </c>
      <c r="R193" s="73" t="str">
        <f t="shared" si="16"/>
        <v/>
      </c>
      <c r="S193" s="73" t="str">
        <f t="shared" si="17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O194" s="73" t="str">
        <f t="shared" si="14"/>
        <v/>
      </c>
      <c r="P194" s="73">
        <f t="shared" si="12"/>
        <v>0</v>
      </c>
      <c r="Q194" s="73" t="str">
        <f t="shared" si="15"/>
        <v/>
      </c>
      <c r="R194" s="73" t="str">
        <f t="shared" si="16"/>
        <v/>
      </c>
      <c r="S194" s="73" t="str">
        <f t="shared" si="17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O195" s="73" t="str">
        <f t="shared" si="14"/>
        <v/>
      </c>
      <c r="P195" s="73">
        <f t="shared" si="12"/>
        <v>0</v>
      </c>
      <c r="Q195" s="73" t="str">
        <f t="shared" si="15"/>
        <v/>
      </c>
      <c r="R195" s="73" t="str">
        <f t="shared" si="16"/>
        <v/>
      </c>
      <c r="S195" s="73" t="str">
        <f t="shared" si="17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O196" s="73" t="str">
        <f t="shared" si="14"/>
        <v/>
      </c>
      <c r="P196" s="73">
        <f t="shared" si="12"/>
        <v>0</v>
      </c>
      <c r="Q196" s="73" t="str">
        <f t="shared" si="15"/>
        <v/>
      </c>
      <c r="R196" s="73" t="str">
        <f t="shared" si="16"/>
        <v/>
      </c>
      <c r="S196" s="73" t="str">
        <f t="shared" si="17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O197" s="73" t="str">
        <f t="shared" si="14"/>
        <v/>
      </c>
      <c r="P197" s="73">
        <f t="shared" si="12"/>
        <v>0</v>
      </c>
      <c r="Q197" s="73" t="str">
        <f t="shared" si="15"/>
        <v/>
      </c>
      <c r="R197" s="73" t="str">
        <f t="shared" si="16"/>
        <v/>
      </c>
      <c r="S197" s="73" t="str">
        <f t="shared" si="17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O198" s="73" t="str">
        <f t="shared" si="14"/>
        <v/>
      </c>
      <c r="P198" s="73">
        <f t="shared" si="12"/>
        <v>0</v>
      </c>
      <c r="Q198" s="73" t="str">
        <f t="shared" si="15"/>
        <v/>
      </c>
      <c r="R198" s="73" t="str">
        <f t="shared" si="16"/>
        <v/>
      </c>
      <c r="S198" s="73" t="str">
        <f t="shared" si="17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O199" s="73" t="str">
        <f t="shared" si="14"/>
        <v/>
      </c>
      <c r="P199" s="73">
        <f t="shared" si="12"/>
        <v>0</v>
      </c>
      <c r="Q199" s="73" t="str">
        <f t="shared" si="15"/>
        <v/>
      </c>
      <c r="R199" s="73" t="str">
        <f t="shared" si="16"/>
        <v/>
      </c>
      <c r="S199" s="73" t="str">
        <f t="shared" si="17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O200" s="73" t="str">
        <f t="shared" si="14"/>
        <v/>
      </c>
      <c r="P200" s="73">
        <f t="shared" si="12"/>
        <v>0</v>
      </c>
      <c r="Q200" s="73" t="str">
        <f t="shared" si="15"/>
        <v/>
      </c>
      <c r="R200" s="73" t="str">
        <f t="shared" si="16"/>
        <v/>
      </c>
      <c r="S200" s="73" t="str">
        <f t="shared" si="17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O201" s="73" t="str">
        <f t="shared" si="14"/>
        <v/>
      </c>
      <c r="P201" s="73">
        <f t="shared" si="12"/>
        <v>0</v>
      </c>
      <c r="Q201" s="73" t="str">
        <f t="shared" si="15"/>
        <v/>
      </c>
      <c r="R201" s="73" t="str">
        <f t="shared" si="16"/>
        <v/>
      </c>
      <c r="S201" s="73" t="str">
        <f t="shared" si="17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O202" s="73" t="str">
        <f t="shared" si="14"/>
        <v/>
      </c>
      <c r="P202" s="73">
        <f t="shared" si="12"/>
        <v>0</v>
      </c>
      <c r="Q202" s="73" t="str">
        <f t="shared" si="15"/>
        <v/>
      </c>
      <c r="R202" s="73" t="str">
        <f t="shared" si="16"/>
        <v/>
      </c>
      <c r="S202" s="73" t="str">
        <f t="shared" si="17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O203" s="73" t="str">
        <f t="shared" si="14"/>
        <v/>
      </c>
      <c r="P203" s="73">
        <f t="shared" si="12"/>
        <v>0</v>
      </c>
      <c r="Q203" s="73" t="str">
        <f t="shared" si="15"/>
        <v/>
      </c>
      <c r="R203" s="73" t="str">
        <f t="shared" si="16"/>
        <v/>
      </c>
      <c r="S203" s="73" t="str">
        <f t="shared" si="17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O204" s="73" t="str">
        <f t="shared" si="14"/>
        <v/>
      </c>
      <c r="P204" s="73">
        <f t="shared" si="12"/>
        <v>0</v>
      </c>
      <c r="Q204" s="73" t="str">
        <f t="shared" si="15"/>
        <v/>
      </c>
      <c r="R204" s="73" t="str">
        <f t="shared" si="16"/>
        <v/>
      </c>
      <c r="S204" s="73" t="str">
        <f t="shared" si="17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O205" s="73" t="str">
        <f t="shared" si="14"/>
        <v/>
      </c>
      <c r="P205" s="73">
        <f t="shared" si="12"/>
        <v>0</v>
      </c>
      <c r="Q205" s="73" t="str">
        <f t="shared" si="15"/>
        <v/>
      </c>
      <c r="R205" s="73" t="str">
        <f t="shared" si="16"/>
        <v/>
      </c>
      <c r="S205" s="73" t="str">
        <f t="shared" si="17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O206" s="73" t="str">
        <f t="shared" si="14"/>
        <v/>
      </c>
      <c r="P206" s="73">
        <f t="shared" ref="P206:P269" si="18">IF($H206=0%,G206,"")</f>
        <v>0</v>
      </c>
      <c r="Q206" s="73" t="str">
        <f t="shared" si="15"/>
        <v/>
      </c>
      <c r="R206" s="73" t="str">
        <f t="shared" si="16"/>
        <v/>
      </c>
      <c r="S206" s="73" t="str">
        <f t="shared" si="17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O207" s="73" t="str">
        <f t="shared" ref="O207:O270" si="20">IF($H207="E",G207,"")</f>
        <v/>
      </c>
      <c r="P207" s="73">
        <f t="shared" si="18"/>
        <v>0</v>
      </c>
      <c r="Q207" s="73" t="str">
        <f t="shared" si="15"/>
        <v/>
      </c>
      <c r="R207" s="73" t="str">
        <f t="shared" si="16"/>
        <v/>
      </c>
      <c r="S207" s="73" t="str">
        <f t="shared" si="17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O208" s="73" t="str">
        <f t="shared" si="20"/>
        <v/>
      </c>
      <c r="P208" s="73">
        <f t="shared" si="18"/>
        <v>0</v>
      </c>
      <c r="Q208" s="73" t="str">
        <f t="shared" ref="Q208:Q271" si="21">IF(OR($H208=2%,$H208=6%,$H208=8%),$I208/$H208,IF($H208="0% Decreto",G208,""))</f>
        <v/>
      </c>
      <c r="R208" s="73" t="str">
        <f t="shared" ref="R208:R271" si="22">IF(OR($H208=15%,$H208=16%),$I208/$H208,"")</f>
        <v/>
      </c>
      <c r="S208" s="73" t="str">
        <f t="shared" ref="S208:S271" si="23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O209" s="73" t="str">
        <f t="shared" si="20"/>
        <v/>
      </c>
      <c r="P209" s="73">
        <f t="shared" si="18"/>
        <v>0</v>
      </c>
      <c r="Q209" s="73" t="str">
        <f t="shared" si="21"/>
        <v/>
      </c>
      <c r="R209" s="73" t="str">
        <f t="shared" si="22"/>
        <v/>
      </c>
      <c r="S209" s="73" t="str">
        <f t="shared" si="23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O210" s="73" t="str">
        <f t="shared" si="20"/>
        <v/>
      </c>
      <c r="P210" s="73">
        <f t="shared" si="18"/>
        <v>0</v>
      </c>
      <c r="Q210" s="73" t="str">
        <f t="shared" si="21"/>
        <v/>
      </c>
      <c r="R210" s="73" t="str">
        <f t="shared" si="22"/>
        <v/>
      </c>
      <c r="S210" s="73" t="str">
        <f t="shared" si="23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O211" s="73" t="str">
        <f t="shared" si="20"/>
        <v/>
      </c>
      <c r="P211" s="73">
        <f t="shared" si="18"/>
        <v>0</v>
      </c>
      <c r="Q211" s="73" t="str">
        <f t="shared" si="21"/>
        <v/>
      </c>
      <c r="R211" s="73" t="str">
        <f t="shared" si="22"/>
        <v/>
      </c>
      <c r="S211" s="73" t="str">
        <f t="shared" si="23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O212" s="73" t="str">
        <f t="shared" si="20"/>
        <v/>
      </c>
      <c r="P212" s="73">
        <f t="shared" si="18"/>
        <v>0</v>
      </c>
      <c r="Q212" s="73" t="str">
        <f t="shared" si="21"/>
        <v/>
      </c>
      <c r="R212" s="73" t="str">
        <f t="shared" si="22"/>
        <v/>
      </c>
      <c r="S212" s="73" t="str">
        <f t="shared" si="23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O213" s="73" t="str">
        <f t="shared" si="20"/>
        <v/>
      </c>
      <c r="P213" s="73">
        <f t="shared" si="18"/>
        <v>0</v>
      </c>
      <c r="Q213" s="73" t="str">
        <f t="shared" si="21"/>
        <v/>
      </c>
      <c r="R213" s="73" t="str">
        <f t="shared" si="22"/>
        <v/>
      </c>
      <c r="S213" s="73" t="str">
        <f t="shared" si="23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O214" s="73" t="str">
        <f t="shared" si="20"/>
        <v/>
      </c>
      <c r="P214" s="73">
        <f t="shared" si="18"/>
        <v>0</v>
      </c>
      <c r="Q214" s="73" t="str">
        <f t="shared" si="21"/>
        <v/>
      </c>
      <c r="R214" s="73" t="str">
        <f t="shared" si="22"/>
        <v/>
      </c>
      <c r="S214" s="73" t="str">
        <f t="shared" si="23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O215" s="73" t="str">
        <f t="shared" si="20"/>
        <v/>
      </c>
      <c r="P215" s="73">
        <f t="shared" si="18"/>
        <v>0</v>
      </c>
      <c r="Q215" s="73" t="str">
        <f t="shared" si="21"/>
        <v/>
      </c>
      <c r="R215" s="73" t="str">
        <f t="shared" si="22"/>
        <v/>
      </c>
      <c r="S215" s="73" t="str">
        <f t="shared" si="23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O216" s="73" t="str">
        <f t="shared" si="20"/>
        <v/>
      </c>
      <c r="P216" s="73">
        <f t="shared" si="18"/>
        <v>0</v>
      </c>
      <c r="Q216" s="73" t="str">
        <f t="shared" si="21"/>
        <v/>
      </c>
      <c r="R216" s="73" t="str">
        <f t="shared" si="22"/>
        <v/>
      </c>
      <c r="S216" s="73" t="str">
        <f t="shared" si="23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O217" s="73" t="str">
        <f t="shared" si="20"/>
        <v/>
      </c>
      <c r="P217" s="73">
        <f t="shared" si="18"/>
        <v>0</v>
      </c>
      <c r="Q217" s="73" t="str">
        <f t="shared" si="21"/>
        <v/>
      </c>
      <c r="R217" s="73" t="str">
        <f t="shared" si="22"/>
        <v/>
      </c>
      <c r="S217" s="73" t="str">
        <f t="shared" si="23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O218" s="73" t="str">
        <f t="shared" si="20"/>
        <v/>
      </c>
      <c r="P218" s="73">
        <f t="shared" si="18"/>
        <v>0</v>
      </c>
      <c r="Q218" s="73" t="str">
        <f t="shared" si="21"/>
        <v/>
      </c>
      <c r="R218" s="73" t="str">
        <f t="shared" si="22"/>
        <v/>
      </c>
      <c r="S218" s="73" t="str">
        <f t="shared" si="23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O219" s="73" t="str">
        <f t="shared" si="20"/>
        <v/>
      </c>
      <c r="P219" s="73">
        <f t="shared" si="18"/>
        <v>0</v>
      </c>
      <c r="Q219" s="73" t="str">
        <f t="shared" si="21"/>
        <v/>
      </c>
      <c r="R219" s="73" t="str">
        <f t="shared" si="22"/>
        <v/>
      </c>
      <c r="S219" s="73" t="str">
        <f t="shared" si="23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O220" s="73" t="str">
        <f t="shared" si="20"/>
        <v/>
      </c>
      <c r="P220" s="73">
        <f t="shared" si="18"/>
        <v>0</v>
      </c>
      <c r="Q220" s="73" t="str">
        <f t="shared" si="21"/>
        <v/>
      </c>
      <c r="R220" s="73" t="str">
        <f t="shared" si="22"/>
        <v/>
      </c>
      <c r="S220" s="73" t="str">
        <f t="shared" si="23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O221" s="73" t="str">
        <f t="shared" si="20"/>
        <v/>
      </c>
      <c r="P221" s="73">
        <f t="shared" si="18"/>
        <v>0</v>
      </c>
      <c r="Q221" s="73" t="str">
        <f t="shared" si="21"/>
        <v/>
      </c>
      <c r="R221" s="73" t="str">
        <f t="shared" si="22"/>
        <v/>
      </c>
      <c r="S221" s="73" t="str">
        <f t="shared" si="23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O222" s="73" t="str">
        <f t="shared" si="20"/>
        <v/>
      </c>
      <c r="P222" s="73">
        <f t="shared" si="18"/>
        <v>0</v>
      </c>
      <c r="Q222" s="73" t="str">
        <f t="shared" si="21"/>
        <v/>
      </c>
      <c r="R222" s="73" t="str">
        <f t="shared" si="22"/>
        <v/>
      </c>
      <c r="S222" s="73" t="str">
        <f t="shared" si="23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O223" s="73" t="str">
        <f t="shared" si="20"/>
        <v/>
      </c>
      <c r="P223" s="73">
        <f t="shared" si="18"/>
        <v>0</v>
      </c>
      <c r="Q223" s="73" t="str">
        <f t="shared" si="21"/>
        <v/>
      </c>
      <c r="R223" s="73" t="str">
        <f t="shared" si="22"/>
        <v/>
      </c>
      <c r="S223" s="73" t="str">
        <f t="shared" si="23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O224" s="73" t="str">
        <f t="shared" si="20"/>
        <v/>
      </c>
      <c r="P224" s="73">
        <f t="shared" si="18"/>
        <v>0</v>
      </c>
      <c r="Q224" s="73" t="str">
        <f t="shared" si="21"/>
        <v/>
      </c>
      <c r="R224" s="73" t="str">
        <f t="shared" si="22"/>
        <v/>
      </c>
      <c r="S224" s="73" t="str">
        <f t="shared" si="23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O225" s="73" t="str">
        <f t="shared" si="20"/>
        <v/>
      </c>
      <c r="P225" s="73">
        <f t="shared" si="18"/>
        <v>0</v>
      </c>
      <c r="Q225" s="73" t="str">
        <f t="shared" si="21"/>
        <v/>
      </c>
      <c r="R225" s="73" t="str">
        <f t="shared" si="22"/>
        <v/>
      </c>
      <c r="S225" s="73" t="str">
        <f t="shared" si="23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O226" s="73" t="str">
        <f t="shared" si="20"/>
        <v/>
      </c>
      <c r="P226" s="73">
        <f t="shared" si="18"/>
        <v>0</v>
      </c>
      <c r="Q226" s="73" t="str">
        <f t="shared" si="21"/>
        <v/>
      </c>
      <c r="R226" s="73" t="str">
        <f t="shared" si="22"/>
        <v/>
      </c>
      <c r="S226" s="73" t="str">
        <f t="shared" si="23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O227" s="73" t="str">
        <f t="shared" si="20"/>
        <v/>
      </c>
      <c r="P227" s="73">
        <f t="shared" si="18"/>
        <v>0</v>
      </c>
      <c r="Q227" s="73" t="str">
        <f t="shared" si="21"/>
        <v/>
      </c>
      <c r="R227" s="73" t="str">
        <f t="shared" si="22"/>
        <v/>
      </c>
      <c r="S227" s="73" t="str">
        <f t="shared" si="23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O228" s="73" t="str">
        <f t="shared" si="20"/>
        <v/>
      </c>
      <c r="P228" s="73">
        <f t="shared" si="18"/>
        <v>0</v>
      </c>
      <c r="Q228" s="73" t="str">
        <f t="shared" si="21"/>
        <v/>
      </c>
      <c r="R228" s="73" t="str">
        <f t="shared" si="22"/>
        <v/>
      </c>
      <c r="S228" s="73" t="str">
        <f t="shared" si="23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O229" s="73" t="str">
        <f t="shared" si="20"/>
        <v/>
      </c>
      <c r="P229" s="73">
        <f t="shared" si="18"/>
        <v>0</v>
      </c>
      <c r="Q229" s="73" t="str">
        <f t="shared" si="21"/>
        <v/>
      </c>
      <c r="R229" s="73" t="str">
        <f t="shared" si="22"/>
        <v/>
      </c>
      <c r="S229" s="73" t="str">
        <f t="shared" si="23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O230" s="73" t="str">
        <f t="shared" si="20"/>
        <v/>
      </c>
      <c r="P230" s="73">
        <f t="shared" si="18"/>
        <v>0</v>
      </c>
      <c r="Q230" s="73" t="str">
        <f t="shared" si="21"/>
        <v/>
      </c>
      <c r="R230" s="73" t="str">
        <f t="shared" si="22"/>
        <v/>
      </c>
      <c r="S230" s="73" t="str">
        <f t="shared" si="23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O231" s="73" t="str">
        <f t="shared" si="20"/>
        <v/>
      </c>
      <c r="P231" s="73">
        <f t="shared" si="18"/>
        <v>0</v>
      </c>
      <c r="Q231" s="73" t="str">
        <f t="shared" si="21"/>
        <v/>
      </c>
      <c r="R231" s="73" t="str">
        <f t="shared" si="22"/>
        <v/>
      </c>
      <c r="S231" s="73" t="str">
        <f t="shared" si="23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O232" s="73" t="str">
        <f t="shared" si="20"/>
        <v/>
      </c>
      <c r="P232" s="73">
        <f t="shared" si="18"/>
        <v>0</v>
      </c>
      <c r="Q232" s="73" t="str">
        <f t="shared" si="21"/>
        <v/>
      </c>
      <c r="R232" s="73" t="str">
        <f t="shared" si="22"/>
        <v/>
      </c>
      <c r="S232" s="73" t="str">
        <f t="shared" si="23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O233" s="73" t="str">
        <f t="shared" si="20"/>
        <v/>
      </c>
      <c r="P233" s="73">
        <f t="shared" si="18"/>
        <v>0</v>
      </c>
      <c r="Q233" s="73" t="str">
        <f t="shared" si="21"/>
        <v/>
      </c>
      <c r="R233" s="73" t="str">
        <f t="shared" si="22"/>
        <v/>
      </c>
      <c r="S233" s="73" t="str">
        <f t="shared" si="23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O234" s="73" t="str">
        <f t="shared" si="20"/>
        <v/>
      </c>
      <c r="P234" s="73">
        <f t="shared" si="18"/>
        <v>0</v>
      </c>
      <c r="Q234" s="73" t="str">
        <f t="shared" si="21"/>
        <v/>
      </c>
      <c r="R234" s="73" t="str">
        <f t="shared" si="22"/>
        <v/>
      </c>
      <c r="S234" s="73" t="str">
        <f t="shared" si="23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O235" s="73" t="str">
        <f t="shared" si="20"/>
        <v/>
      </c>
      <c r="P235" s="73">
        <f t="shared" si="18"/>
        <v>0</v>
      </c>
      <c r="Q235" s="73" t="str">
        <f t="shared" si="21"/>
        <v/>
      </c>
      <c r="R235" s="73" t="str">
        <f t="shared" si="22"/>
        <v/>
      </c>
      <c r="S235" s="73" t="str">
        <f t="shared" si="23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O236" s="73" t="str">
        <f t="shared" si="20"/>
        <v/>
      </c>
      <c r="P236" s="73">
        <f t="shared" si="18"/>
        <v>0</v>
      </c>
      <c r="Q236" s="73" t="str">
        <f t="shared" si="21"/>
        <v/>
      </c>
      <c r="R236" s="73" t="str">
        <f t="shared" si="22"/>
        <v/>
      </c>
      <c r="S236" s="73" t="str">
        <f t="shared" si="23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O237" s="73" t="str">
        <f t="shared" si="20"/>
        <v/>
      </c>
      <c r="P237" s="73">
        <f t="shared" si="18"/>
        <v>0</v>
      </c>
      <c r="Q237" s="73" t="str">
        <f t="shared" si="21"/>
        <v/>
      </c>
      <c r="R237" s="73" t="str">
        <f t="shared" si="22"/>
        <v/>
      </c>
      <c r="S237" s="73" t="str">
        <f t="shared" si="23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O238" s="73" t="str">
        <f t="shared" si="20"/>
        <v/>
      </c>
      <c r="P238" s="73">
        <f t="shared" si="18"/>
        <v>0</v>
      </c>
      <c r="Q238" s="73" t="str">
        <f t="shared" si="21"/>
        <v/>
      </c>
      <c r="R238" s="73" t="str">
        <f t="shared" si="22"/>
        <v/>
      </c>
      <c r="S238" s="73" t="str">
        <f t="shared" si="23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O239" s="73" t="str">
        <f t="shared" si="20"/>
        <v/>
      </c>
      <c r="P239" s="73">
        <f t="shared" si="18"/>
        <v>0</v>
      </c>
      <c r="Q239" s="73" t="str">
        <f t="shared" si="21"/>
        <v/>
      </c>
      <c r="R239" s="73" t="str">
        <f t="shared" si="22"/>
        <v/>
      </c>
      <c r="S239" s="73" t="str">
        <f t="shared" si="23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O240" s="73" t="str">
        <f t="shared" si="20"/>
        <v/>
      </c>
      <c r="P240" s="73">
        <f t="shared" si="18"/>
        <v>0</v>
      </c>
      <c r="Q240" s="73" t="str">
        <f t="shared" si="21"/>
        <v/>
      </c>
      <c r="R240" s="73" t="str">
        <f t="shared" si="22"/>
        <v/>
      </c>
      <c r="S240" s="73" t="str">
        <f t="shared" si="23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O241" s="73" t="str">
        <f t="shared" si="20"/>
        <v/>
      </c>
      <c r="P241" s="73">
        <f t="shared" si="18"/>
        <v>0</v>
      </c>
      <c r="Q241" s="73" t="str">
        <f t="shared" si="21"/>
        <v/>
      </c>
      <c r="R241" s="73" t="str">
        <f t="shared" si="22"/>
        <v/>
      </c>
      <c r="S241" s="73" t="str">
        <f t="shared" si="23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O242" s="73" t="str">
        <f t="shared" si="20"/>
        <v/>
      </c>
      <c r="P242" s="73">
        <f t="shared" si="18"/>
        <v>0</v>
      </c>
      <c r="Q242" s="73" t="str">
        <f t="shared" si="21"/>
        <v/>
      </c>
      <c r="R242" s="73" t="str">
        <f t="shared" si="22"/>
        <v/>
      </c>
      <c r="S242" s="73" t="str">
        <f t="shared" si="23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O243" s="73" t="str">
        <f t="shared" si="20"/>
        <v/>
      </c>
      <c r="P243" s="73">
        <f t="shared" si="18"/>
        <v>0</v>
      </c>
      <c r="Q243" s="73" t="str">
        <f t="shared" si="21"/>
        <v/>
      </c>
      <c r="R243" s="73" t="str">
        <f t="shared" si="22"/>
        <v/>
      </c>
      <c r="S243" s="73" t="str">
        <f t="shared" si="23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O244" s="73" t="str">
        <f t="shared" si="20"/>
        <v/>
      </c>
      <c r="P244" s="73">
        <f t="shared" si="18"/>
        <v>0</v>
      </c>
      <c r="Q244" s="73" t="str">
        <f t="shared" si="21"/>
        <v/>
      </c>
      <c r="R244" s="73" t="str">
        <f t="shared" si="22"/>
        <v/>
      </c>
      <c r="S244" s="73" t="str">
        <f t="shared" si="23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O245" s="73" t="str">
        <f t="shared" si="20"/>
        <v/>
      </c>
      <c r="P245" s="73">
        <f t="shared" si="18"/>
        <v>0</v>
      </c>
      <c r="Q245" s="73" t="str">
        <f t="shared" si="21"/>
        <v/>
      </c>
      <c r="R245" s="73" t="str">
        <f t="shared" si="22"/>
        <v/>
      </c>
      <c r="S245" s="73" t="str">
        <f t="shared" si="23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O246" s="73" t="str">
        <f t="shared" si="20"/>
        <v/>
      </c>
      <c r="P246" s="73">
        <f t="shared" si="18"/>
        <v>0</v>
      </c>
      <c r="Q246" s="73" t="str">
        <f t="shared" si="21"/>
        <v/>
      </c>
      <c r="R246" s="73" t="str">
        <f t="shared" si="22"/>
        <v/>
      </c>
      <c r="S246" s="73" t="str">
        <f t="shared" si="23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O247" s="73" t="str">
        <f t="shared" si="20"/>
        <v/>
      </c>
      <c r="P247" s="73">
        <f t="shared" si="18"/>
        <v>0</v>
      </c>
      <c r="Q247" s="73" t="str">
        <f t="shared" si="21"/>
        <v/>
      </c>
      <c r="R247" s="73" t="str">
        <f t="shared" si="22"/>
        <v/>
      </c>
      <c r="S247" s="73" t="str">
        <f t="shared" si="23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O248" s="73" t="str">
        <f t="shared" si="20"/>
        <v/>
      </c>
      <c r="P248" s="73">
        <f t="shared" si="18"/>
        <v>0</v>
      </c>
      <c r="Q248" s="73" t="str">
        <f t="shared" si="21"/>
        <v/>
      </c>
      <c r="R248" s="73" t="str">
        <f t="shared" si="22"/>
        <v/>
      </c>
      <c r="S248" s="73" t="str">
        <f t="shared" si="23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O249" s="73" t="str">
        <f t="shared" si="20"/>
        <v/>
      </c>
      <c r="P249" s="73">
        <f t="shared" si="18"/>
        <v>0</v>
      </c>
      <c r="Q249" s="73" t="str">
        <f t="shared" si="21"/>
        <v/>
      </c>
      <c r="R249" s="73" t="str">
        <f t="shared" si="22"/>
        <v/>
      </c>
      <c r="S249" s="73" t="str">
        <f t="shared" si="23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O250" s="73" t="str">
        <f t="shared" si="20"/>
        <v/>
      </c>
      <c r="P250" s="73">
        <f t="shared" si="18"/>
        <v>0</v>
      </c>
      <c r="Q250" s="73" t="str">
        <f t="shared" si="21"/>
        <v/>
      </c>
      <c r="R250" s="73" t="str">
        <f t="shared" si="22"/>
        <v/>
      </c>
      <c r="S250" s="73" t="str">
        <f t="shared" si="23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O251" s="73" t="str">
        <f t="shared" si="20"/>
        <v/>
      </c>
      <c r="P251" s="73">
        <f t="shared" si="18"/>
        <v>0</v>
      </c>
      <c r="Q251" s="73" t="str">
        <f t="shared" si="21"/>
        <v/>
      </c>
      <c r="R251" s="73" t="str">
        <f t="shared" si="22"/>
        <v/>
      </c>
      <c r="S251" s="73" t="str">
        <f t="shared" si="23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O252" s="73" t="str">
        <f t="shared" si="20"/>
        <v/>
      </c>
      <c r="P252" s="73">
        <f t="shared" si="18"/>
        <v>0</v>
      </c>
      <c r="Q252" s="73" t="str">
        <f t="shared" si="21"/>
        <v/>
      </c>
      <c r="R252" s="73" t="str">
        <f t="shared" si="22"/>
        <v/>
      </c>
      <c r="S252" s="73" t="str">
        <f t="shared" si="23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O253" s="73" t="str">
        <f t="shared" si="20"/>
        <v/>
      </c>
      <c r="P253" s="73">
        <f t="shared" si="18"/>
        <v>0</v>
      </c>
      <c r="Q253" s="73" t="str">
        <f t="shared" si="21"/>
        <v/>
      </c>
      <c r="R253" s="73" t="str">
        <f t="shared" si="22"/>
        <v/>
      </c>
      <c r="S253" s="73" t="str">
        <f t="shared" si="23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O254" s="73" t="str">
        <f t="shared" si="20"/>
        <v/>
      </c>
      <c r="P254" s="73">
        <f t="shared" si="18"/>
        <v>0</v>
      </c>
      <c r="Q254" s="73" t="str">
        <f t="shared" si="21"/>
        <v/>
      </c>
      <c r="R254" s="73" t="str">
        <f t="shared" si="22"/>
        <v/>
      </c>
      <c r="S254" s="73" t="str">
        <f t="shared" si="23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O255" s="73" t="str">
        <f t="shared" si="20"/>
        <v/>
      </c>
      <c r="P255" s="73">
        <f t="shared" si="18"/>
        <v>0</v>
      </c>
      <c r="Q255" s="73" t="str">
        <f t="shared" si="21"/>
        <v/>
      </c>
      <c r="R255" s="73" t="str">
        <f t="shared" si="22"/>
        <v/>
      </c>
      <c r="S255" s="73" t="str">
        <f t="shared" si="23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O256" s="73" t="str">
        <f t="shared" si="20"/>
        <v/>
      </c>
      <c r="P256" s="73">
        <f t="shared" si="18"/>
        <v>0</v>
      </c>
      <c r="Q256" s="73" t="str">
        <f t="shared" si="21"/>
        <v/>
      </c>
      <c r="R256" s="73" t="str">
        <f t="shared" si="22"/>
        <v/>
      </c>
      <c r="S256" s="73" t="str">
        <f t="shared" si="23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O257" s="73" t="str">
        <f t="shared" si="20"/>
        <v/>
      </c>
      <c r="P257" s="73">
        <f t="shared" si="18"/>
        <v>0</v>
      </c>
      <c r="Q257" s="73" t="str">
        <f t="shared" si="21"/>
        <v/>
      </c>
      <c r="R257" s="73" t="str">
        <f t="shared" si="22"/>
        <v/>
      </c>
      <c r="S257" s="73" t="str">
        <f t="shared" si="23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O258" s="73" t="str">
        <f t="shared" si="20"/>
        <v/>
      </c>
      <c r="P258" s="73">
        <f t="shared" si="18"/>
        <v>0</v>
      </c>
      <c r="Q258" s="73" t="str">
        <f t="shared" si="21"/>
        <v/>
      </c>
      <c r="R258" s="73" t="str">
        <f t="shared" si="22"/>
        <v/>
      </c>
      <c r="S258" s="73" t="str">
        <f t="shared" si="23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O259" s="73" t="str">
        <f t="shared" si="20"/>
        <v/>
      </c>
      <c r="P259" s="73">
        <f t="shared" si="18"/>
        <v>0</v>
      </c>
      <c r="Q259" s="73" t="str">
        <f t="shared" si="21"/>
        <v/>
      </c>
      <c r="R259" s="73" t="str">
        <f t="shared" si="22"/>
        <v/>
      </c>
      <c r="S259" s="73" t="str">
        <f t="shared" si="23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O260" s="73" t="str">
        <f t="shared" si="20"/>
        <v/>
      </c>
      <c r="P260" s="73">
        <f t="shared" si="18"/>
        <v>0</v>
      </c>
      <c r="Q260" s="73" t="str">
        <f t="shared" si="21"/>
        <v/>
      </c>
      <c r="R260" s="73" t="str">
        <f t="shared" si="22"/>
        <v/>
      </c>
      <c r="S260" s="73" t="str">
        <f t="shared" si="23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O261" s="73" t="str">
        <f t="shared" si="20"/>
        <v/>
      </c>
      <c r="P261" s="73">
        <f t="shared" si="18"/>
        <v>0</v>
      </c>
      <c r="Q261" s="73" t="str">
        <f t="shared" si="21"/>
        <v/>
      </c>
      <c r="R261" s="73" t="str">
        <f t="shared" si="22"/>
        <v/>
      </c>
      <c r="S261" s="73" t="str">
        <f t="shared" si="23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O262" s="73" t="str">
        <f t="shared" si="20"/>
        <v/>
      </c>
      <c r="P262" s="73">
        <f t="shared" si="18"/>
        <v>0</v>
      </c>
      <c r="Q262" s="73" t="str">
        <f t="shared" si="21"/>
        <v/>
      </c>
      <c r="R262" s="73" t="str">
        <f t="shared" si="22"/>
        <v/>
      </c>
      <c r="S262" s="73" t="str">
        <f t="shared" si="23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O263" s="73" t="str">
        <f t="shared" si="20"/>
        <v/>
      </c>
      <c r="P263" s="73">
        <f t="shared" si="18"/>
        <v>0</v>
      </c>
      <c r="Q263" s="73" t="str">
        <f t="shared" si="21"/>
        <v/>
      </c>
      <c r="R263" s="73" t="str">
        <f t="shared" si="22"/>
        <v/>
      </c>
      <c r="S263" s="73" t="str">
        <f t="shared" si="23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O264" s="73" t="str">
        <f t="shared" si="20"/>
        <v/>
      </c>
      <c r="P264" s="73">
        <f t="shared" si="18"/>
        <v>0</v>
      </c>
      <c r="Q264" s="73" t="str">
        <f t="shared" si="21"/>
        <v/>
      </c>
      <c r="R264" s="73" t="str">
        <f t="shared" si="22"/>
        <v/>
      </c>
      <c r="S264" s="73" t="str">
        <f t="shared" si="23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O265" s="73" t="str">
        <f t="shared" si="20"/>
        <v/>
      </c>
      <c r="P265" s="73">
        <f t="shared" si="18"/>
        <v>0</v>
      </c>
      <c r="Q265" s="73" t="str">
        <f t="shared" si="21"/>
        <v/>
      </c>
      <c r="R265" s="73" t="str">
        <f t="shared" si="22"/>
        <v/>
      </c>
      <c r="S265" s="73" t="str">
        <f t="shared" si="23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O266" s="73" t="str">
        <f t="shared" si="20"/>
        <v/>
      </c>
      <c r="P266" s="73">
        <f t="shared" si="18"/>
        <v>0</v>
      </c>
      <c r="Q266" s="73" t="str">
        <f t="shared" si="21"/>
        <v/>
      </c>
      <c r="R266" s="73" t="str">
        <f t="shared" si="22"/>
        <v/>
      </c>
      <c r="S266" s="73" t="str">
        <f t="shared" si="23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O267" s="73" t="str">
        <f t="shared" si="20"/>
        <v/>
      </c>
      <c r="P267" s="73">
        <f t="shared" si="18"/>
        <v>0</v>
      </c>
      <c r="Q267" s="73" t="str">
        <f t="shared" si="21"/>
        <v/>
      </c>
      <c r="R267" s="73" t="str">
        <f t="shared" si="22"/>
        <v/>
      </c>
      <c r="S267" s="73" t="str">
        <f t="shared" si="23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O268" s="73" t="str">
        <f t="shared" si="20"/>
        <v/>
      </c>
      <c r="P268" s="73">
        <f t="shared" si="18"/>
        <v>0</v>
      </c>
      <c r="Q268" s="73" t="str">
        <f t="shared" si="21"/>
        <v/>
      </c>
      <c r="R268" s="73" t="str">
        <f t="shared" si="22"/>
        <v/>
      </c>
      <c r="S268" s="73" t="str">
        <f t="shared" si="23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O269" s="73" t="str">
        <f t="shared" si="20"/>
        <v/>
      </c>
      <c r="P269" s="73">
        <f t="shared" si="18"/>
        <v>0</v>
      </c>
      <c r="Q269" s="73" t="str">
        <f t="shared" si="21"/>
        <v/>
      </c>
      <c r="R269" s="73" t="str">
        <f t="shared" si="22"/>
        <v/>
      </c>
      <c r="S269" s="73" t="str">
        <f t="shared" si="23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O270" s="73" t="str">
        <f t="shared" si="20"/>
        <v/>
      </c>
      <c r="P270" s="73">
        <f t="shared" ref="P270:P333" si="24">IF($H270=0%,G270,"")</f>
        <v>0</v>
      </c>
      <c r="Q270" s="73" t="str">
        <f t="shared" si="21"/>
        <v/>
      </c>
      <c r="R270" s="73" t="str">
        <f t="shared" si="22"/>
        <v/>
      </c>
      <c r="S270" s="73" t="str">
        <f t="shared" si="23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O271" s="73" t="str">
        <f t="shared" ref="O271:O334" si="26">IF($H271="E",G271,"")</f>
        <v/>
      </c>
      <c r="P271" s="73">
        <f t="shared" si="24"/>
        <v>0</v>
      </c>
      <c r="Q271" s="73" t="str">
        <f t="shared" si="21"/>
        <v/>
      </c>
      <c r="R271" s="73" t="str">
        <f t="shared" si="22"/>
        <v/>
      </c>
      <c r="S271" s="73" t="str">
        <f t="shared" si="23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O272" s="73" t="str">
        <f t="shared" si="26"/>
        <v/>
      </c>
      <c r="P272" s="73">
        <f t="shared" si="24"/>
        <v>0</v>
      </c>
      <c r="Q272" s="73" t="str">
        <f t="shared" ref="Q272:Q335" si="27">IF(OR($H272=2%,$H272=6%,$H272=8%),$I272/$H272,IF($H272="0% Decreto",G272,""))</f>
        <v/>
      </c>
      <c r="R272" s="73" t="str">
        <f t="shared" ref="R272:R335" si="28">IF(OR($H272=15%,$H272=16%),$I272/$H272,"")</f>
        <v/>
      </c>
      <c r="S272" s="73" t="str">
        <f t="shared" ref="S272:S335" si="29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O273" s="73" t="str">
        <f t="shared" si="26"/>
        <v/>
      </c>
      <c r="P273" s="73">
        <f t="shared" si="24"/>
        <v>0</v>
      </c>
      <c r="Q273" s="73" t="str">
        <f t="shared" si="27"/>
        <v/>
      </c>
      <c r="R273" s="73" t="str">
        <f t="shared" si="28"/>
        <v/>
      </c>
      <c r="S273" s="73" t="str">
        <f t="shared" si="29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O274" s="73" t="str">
        <f t="shared" si="26"/>
        <v/>
      </c>
      <c r="P274" s="73">
        <f t="shared" si="24"/>
        <v>0</v>
      </c>
      <c r="Q274" s="73" t="str">
        <f t="shared" si="27"/>
        <v/>
      </c>
      <c r="R274" s="73" t="str">
        <f t="shared" si="28"/>
        <v/>
      </c>
      <c r="S274" s="73" t="str">
        <f t="shared" si="29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O275" s="73" t="str">
        <f t="shared" si="26"/>
        <v/>
      </c>
      <c r="P275" s="73">
        <f t="shared" si="24"/>
        <v>0</v>
      </c>
      <c r="Q275" s="73" t="str">
        <f t="shared" si="27"/>
        <v/>
      </c>
      <c r="R275" s="73" t="str">
        <f t="shared" si="28"/>
        <v/>
      </c>
      <c r="S275" s="73" t="str">
        <f t="shared" si="29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O276" s="73" t="str">
        <f t="shared" si="26"/>
        <v/>
      </c>
      <c r="P276" s="73">
        <f t="shared" si="24"/>
        <v>0</v>
      </c>
      <c r="Q276" s="73" t="str">
        <f t="shared" si="27"/>
        <v/>
      </c>
      <c r="R276" s="73" t="str">
        <f t="shared" si="28"/>
        <v/>
      </c>
      <c r="S276" s="73" t="str">
        <f t="shared" si="29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O277" s="73" t="str">
        <f t="shared" si="26"/>
        <v/>
      </c>
      <c r="P277" s="73">
        <f t="shared" si="24"/>
        <v>0</v>
      </c>
      <c r="Q277" s="73" t="str">
        <f t="shared" si="27"/>
        <v/>
      </c>
      <c r="R277" s="73" t="str">
        <f t="shared" si="28"/>
        <v/>
      </c>
      <c r="S277" s="73" t="str">
        <f t="shared" si="29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O278" s="73" t="str">
        <f t="shared" si="26"/>
        <v/>
      </c>
      <c r="P278" s="73">
        <f t="shared" si="24"/>
        <v>0</v>
      </c>
      <c r="Q278" s="73" t="str">
        <f t="shared" si="27"/>
        <v/>
      </c>
      <c r="R278" s="73" t="str">
        <f t="shared" si="28"/>
        <v/>
      </c>
      <c r="S278" s="73" t="str">
        <f t="shared" si="29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O279" s="73" t="str">
        <f t="shared" si="26"/>
        <v/>
      </c>
      <c r="P279" s="73">
        <f t="shared" si="24"/>
        <v>0</v>
      </c>
      <c r="Q279" s="73" t="str">
        <f t="shared" si="27"/>
        <v/>
      </c>
      <c r="R279" s="73" t="str">
        <f t="shared" si="28"/>
        <v/>
      </c>
      <c r="S279" s="73" t="str">
        <f t="shared" si="29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O280" s="73" t="str">
        <f t="shared" si="26"/>
        <v/>
      </c>
      <c r="P280" s="73">
        <f t="shared" si="24"/>
        <v>0</v>
      </c>
      <c r="Q280" s="73" t="str">
        <f t="shared" si="27"/>
        <v/>
      </c>
      <c r="R280" s="73" t="str">
        <f t="shared" si="28"/>
        <v/>
      </c>
      <c r="S280" s="73" t="str">
        <f t="shared" si="29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O281" s="73" t="str">
        <f t="shared" si="26"/>
        <v/>
      </c>
      <c r="P281" s="73">
        <f t="shared" si="24"/>
        <v>0</v>
      </c>
      <c r="Q281" s="73" t="str">
        <f t="shared" si="27"/>
        <v/>
      </c>
      <c r="R281" s="73" t="str">
        <f t="shared" si="28"/>
        <v/>
      </c>
      <c r="S281" s="73" t="str">
        <f t="shared" si="29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O282" s="73" t="str">
        <f t="shared" si="26"/>
        <v/>
      </c>
      <c r="P282" s="73">
        <f t="shared" si="24"/>
        <v>0</v>
      </c>
      <c r="Q282" s="73" t="str">
        <f t="shared" si="27"/>
        <v/>
      </c>
      <c r="R282" s="73" t="str">
        <f t="shared" si="28"/>
        <v/>
      </c>
      <c r="S282" s="73" t="str">
        <f t="shared" si="29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O283" s="73" t="str">
        <f t="shared" si="26"/>
        <v/>
      </c>
      <c r="P283" s="73">
        <f t="shared" si="24"/>
        <v>0</v>
      </c>
      <c r="Q283" s="73" t="str">
        <f t="shared" si="27"/>
        <v/>
      </c>
      <c r="R283" s="73" t="str">
        <f t="shared" si="28"/>
        <v/>
      </c>
      <c r="S283" s="73" t="str">
        <f t="shared" si="29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O284" s="73" t="str">
        <f t="shared" si="26"/>
        <v/>
      </c>
      <c r="P284" s="73">
        <f t="shared" si="24"/>
        <v>0</v>
      </c>
      <c r="Q284" s="73" t="str">
        <f t="shared" si="27"/>
        <v/>
      </c>
      <c r="R284" s="73" t="str">
        <f t="shared" si="28"/>
        <v/>
      </c>
      <c r="S284" s="73" t="str">
        <f t="shared" si="29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O285" s="73" t="str">
        <f t="shared" si="26"/>
        <v/>
      </c>
      <c r="P285" s="73">
        <f t="shared" si="24"/>
        <v>0</v>
      </c>
      <c r="Q285" s="73" t="str">
        <f t="shared" si="27"/>
        <v/>
      </c>
      <c r="R285" s="73" t="str">
        <f t="shared" si="28"/>
        <v/>
      </c>
      <c r="S285" s="73" t="str">
        <f t="shared" si="29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O286" s="73" t="str">
        <f t="shared" si="26"/>
        <v/>
      </c>
      <c r="P286" s="73">
        <f t="shared" si="24"/>
        <v>0</v>
      </c>
      <c r="Q286" s="73" t="str">
        <f t="shared" si="27"/>
        <v/>
      </c>
      <c r="R286" s="73" t="str">
        <f t="shared" si="28"/>
        <v/>
      </c>
      <c r="S286" s="73" t="str">
        <f t="shared" si="29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O287" s="73" t="str">
        <f t="shared" si="26"/>
        <v/>
      </c>
      <c r="P287" s="73">
        <f t="shared" si="24"/>
        <v>0</v>
      </c>
      <c r="Q287" s="73" t="str">
        <f t="shared" si="27"/>
        <v/>
      </c>
      <c r="R287" s="73" t="str">
        <f t="shared" si="28"/>
        <v/>
      </c>
      <c r="S287" s="73" t="str">
        <f t="shared" si="29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O288" s="73" t="str">
        <f t="shared" si="26"/>
        <v/>
      </c>
      <c r="P288" s="73">
        <f t="shared" si="24"/>
        <v>0</v>
      </c>
      <c r="Q288" s="73" t="str">
        <f t="shared" si="27"/>
        <v/>
      </c>
      <c r="R288" s="73" t="str">
        <f t="shared" si="28"/>
        <v/>
      </c>
      <c r="S288" s="73" t="str">
        <f t="shared" si="29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O289" s="73" t="str">
        <f t="shared" si="26"/>
        <v/>
      </c>
      <c r="P289" s="73">
        <f t="shared" si="24"/>
        <v>0</v>
      </c>
      <c r="Q289" s="73" t="str">
        <f t="shared" si="27"/>
        <v/>
      </c>
      <c r="R289" s="73" t="str">
        <f t="shared" si="28"/>
        <v/>
      </c>
      <c r="S289" s="73" t="str">
        <f t="shared" si="29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O290" s="73" t="str">
        <f t="shared" si="26"/>
        <v/>
      </c>
      <c r="P290" s="73">
        <f t="shared" si="24"/>
        <v>0</v>
      </c>
      <c r="Q290" s="73" t="str">
        <f t="shared" si="27"/>
        <v/>
      </c>
      <c r="R290" s="73" t="str">
        <f t="shared" si="28"/>
        <v/>
      </c>
      <c r="S290" s="73" t="str">
        <f t="shared" si="29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O291" s="73" t="str">
        <f t="shared" si="26"/>
        <v/>
      </c>
      <c r="P291" s="73">
        <f t="shared" si="24"/>
        <v>0</v>
      </c>
      <c r="Q291" s="73" t="str">
        <f t="shared" si="27"/>
        <v/>
      </c>
      <c r="R291" s="73" t="str">
        <f t="shared" si="28"/>
        <v/>
      </c>
      <c r="S291" s="73" t="str">
        <f t="shared" si="29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O292" s="73" t="str">
        <f t="shared" si="26"/>
        <v/>
      </c>
      <c r="P292" s="73">
        <f t="shared" si="24"/>
        <v>0</v>
      </c>
      <c r="Q292" s="73" t="str">
        <f t="shared" si="27"/>
        <v/>
      </c>
      <c r="R292" s="73" t="str">
        <f t="shared" si="28"/>
        <v/>
      </c>
      <c r="S292" s="73" t="str">
        <f t="shared" si="29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O293" s="73" t="str">
        <f t="shared" si="26"/>
        <v/>
      </c>
      <c r="P293" s="73">
        <f t="shared" si="24"/>
        <v>0</v>
      </c>
      <c r="Q293" s="73" t="str">
        <f t="shared" si="27"/>
        <v/>
      </c>
      <c r="R293" s="73" t="str">
        <f t="shared" si="28"/>
        <v/>
      </c>
      <c r="S293" s="73" t="str">
        <f t="shared" si="29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O294" s="73" t="str">
        <f t="shared" si="26"/>
        <v/>
      </c>
      <c r="P294" s="73">
        <f t="shared" si="24"/>
        <v>0</v>
      </c>
      <c r="Q294" s="73" t="str">
        <f t="shared" si="27"/>
        <v/>
      </c>
      <c r="R294" s="73" t="str">
        <f t="shared" si="28"/>
        <v/>
      </c>
      <c r="S294" s="73" t="str">
        <f t="shared" si="29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O295" s="73" t="str">
        <f t="shared" si="26"/>
        <v/>
      </c>
      <c r="P295" s="73">
        <f t="shared" si="24"/>
        <v>0</v>
      </c>
      <c r="Q295" s="73" t="str">
        <f t="shared" si="27"/>
        <v/>
      </c>
      <c r="R295" s="73" t="str">
        <f t="shared" si="28"/>
        <v/>
      </c>
      <c r="S295" s="73" t="str">
        <f t="shared" si="29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O296" s="73" t="str">
        <f t="shared" si="26"/>
        <v/>
      </c>
      <c r="P296" s="73">
        <f t="shared" si="24"/>
        <v>0</v>
      </c>
      <c r="Q296" s="73" t="str">
        <f t="shared" si="27"/>
        <v/>
      </c>
      <c r="R296" s="73" t="str">
        <f t="shared" si="28"/>
        <v/>
      </c>
      <c r="S296" s="73" t="str">
        <f t="shared" si="29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O297" s="73" t="str">
        <f t="shared" si="26"/>
        <v/>
      </c>
      <c r="P297" s="73">
        <f t="shared" si="24"/>
        <v>0</v>
      </c>
      <c r="Q297" s="73" t="str">
        <f t="shared" si="27"/>
        <v/>
      </c>
      <c r="R297" s="73" t="str">
        <f t="shared" si="28"/>
        <v/>
      </c>
      <c r="S297" s="73" t="str">
        <f t="shared" si="29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O298" s="73" t="str">
        <f t="shared" si="26"/>
        <v/>
      </c>
      <c r="P298" s="73">
        <f t="shared" si="24"/>
        <v>0</v>
      </c>
      <c r="Q298" s="73" t="str">
        <f t="shared" si="27"/>
        <v/>
      </c>
      <c r="R298" s="73" t="str">
        <f t="shared" si="28"/>
        <v/>
      </c>
      <c r="S298" s="73" t="str">
        <f t="shared" si="29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O299" s="73" t="str">
        <f t="shared" si="26"/>
        <v/>
      </c>
      <c r="P299" s="73">
        <f t="shared" si="24"/>
        <v>0</v>
      </c>
      <c r="Q299" s="73" t="str">
        <f t="shared" si="27"/>
        <v/>
      </c>
      <c r="R299" s="73" t="str">
        <f t="shared" si="28"/>
        <v/>
      </c>
      <c r="S299" s="73" t="str">
        <f t="shared" si="29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O300" s="73" t="str">
        <f t="shared" si="26"/>
        <v/>
      </c>
      <c r="P300" s="73">
        <f t="shared" si="24"/>
        <v>0</v>
      </c>
      <c r="Q300" s="73" t="str">
        <f t="shared" si="27"/>
        <v/>
      </c>
      <c r="R300" s="73" t="str">
        <f t="shared" si="28"/>
        <v/>
      </c>
      <c r="S300" s="73" t="str">
        <f t="shared" si="29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O301" s="73" t="str">
        <f t="shared" si="26"/>
        <v/>
      </c>
      <c r="P301" s="73">
        <f t="shared" si="24"/>
        <v>0</v>
      </c>
      <c r="Q301" s="73" t="str">
        <f t="shared" si="27"/>
        <v/>
      </c>
      <c r="R301" s="73" t="str">
        <f t="shared" si="28"/>
        <v/>
      </c>
      <c r="S301" s="73" t="str">
        <f t="shared" si="29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O302" s="73" t="str">
        <f t="shared" si="26"/>
        <v/>
      </c>
      <c r="P302" s="73">
        <f t="shared" si="24"/>
        <v>0</v>
      </c>
      <c r="Q302" s="73" t="str">
        <f t="shared" si="27"/>
        <v/>
      </c>
      <c r="R302" s="73" t="str">
        <f t="shared" si="28"/>
        <v/>
      </c>
      <c r="S302" s="73" t="str">
        <f t="shared" si="29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O303" s="73" t="str">
        <f t="shared" si="26"/>
        <v/>
      </c>
      <c r="P303" s="73">
        <f t="shared" si="24"/>
        <v>0</v>
      </c>
      <c r="Q303" s="73" t="str">
        <f t="shared" si="27"/>
        <v/>
      </c>
      <c r="R303" s="73" t="str">
        <f t="shared" si="28"/>
        <v/>
      </c>
      <c r="S303" s="73" t="str">
        <f t="shared" si="29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O304" s="73" t="str">
        <f t="shared" si="26"/>
        <v/>
      </c>
      <c r="P304" s="73">
        <f t="shared" si="24"/>
        <v>0</v>
      </c>
      <c r="Q304" s="73" t="str">
        <f t="shared" si="27"/>
        <v/>
      </c>
      <c r="R304" s="73" t="str">
        <f t="shared" si="28"/>
        <v/>
      </c>
      <c r="S304" s="73" t="str">
        <f t="shared" si="29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O305" s="73" t="str">
        <f t="shared" si="26"/>
        <v/>
      </c>
      <c r="P305" s="73">
        <f t="shared" si="24"/>
        <v>0</v>
      </c>
      <c r="Q305" s="73" t="str">
        <f t="shared" si="27"/>
        <v/>
      </c>
      <c r="R305" s="73" t="str">
        <f t="shared" si="28"/>
        <v/>
      </c>
      <c r="S305" s="73" t="str">
        <f t="shared" si="29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O306" s="73" t="str">
        <f t="shared" si="26"/>
        <v/>
      </c>
      <c r="P306" s="73">
        <f t="shared" si="24"/>
        <v>0</v>
      </c>
      <c r="Q306" s="73" t="str">
        <f t="shared" si="27"/>
        <v/>
      </c>
      <c r="R306" s="73" t="str">
        <f t="shared" si="28"/>
        <v/>
      </c>
      <c r="S306" s="73" t="str">
        <f t="shared" si="29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O307" s="73" t="str">
        <f t="shared" si="26"/>
        <v/>
      </c>
      <c r="P307" s="73">
        <f t="shared" si="24"/>
        <v>0</v>
      </c>
      <c r="Q307" s="73" t="str">
        <f t="shared" si="27"/>
        <v/>
      </c>
      <c r="R307" s="73" t="str">
        <f t="shared" si="28"/>
        <v/>
      </c>
      <c r="S307" s="73" t="str">
        <f t="shared" si="29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O308" s="73" t="str">
        <f t="shared" si="26"/>
        <v/>
      </c>
      <c r="P308" s="73">
        <f t="shared" si="24"/>
        <v>0</v>
      </c>
      <c r="Q308" s="73" t="str">
        <f t="shared" si="27"/>
        <v/>
      </c>
      <c r="R308" s="73" t="str">
        <f t="shared" si="28"/>
        <v/>
      </c>
      <c r="S308" s="73" t="str">
        <f t="shared" si="29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O309" s="73" t="str">
        <f t="shared" si="26"/>
        <v/>
      </c>
      <c r="P309" s="73">
        <f t="shared" si="24"/>
        <v>0</v>
      </c>
      <c r="Q309" s="73" t="str">
        <f t="shared" si="27"/>
        <v/>
      </c>
      <c r="R309" s="73" t="str">
        <f t="shared" si="28"/>
        <v/>
      </c>
      <c r="S309" s="73" t="str">
        <f t="shared" si="29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O310" s="73" t="str">
        <f t="shared" si="26"/>
        <v/>
      </c>
      <c r="P310" s="73">
        <f t="shared" si="24"/>
        <v>0</v>
      </c>
      <c r="Q310" s="73" t="str">
        <f t="shared" si="27"/>
        <v/>
      </c>
      <c r="R310" s="73" t="str">
        <f t="shared" si="28"/>
        <v/>
      </c>
      <c r="S310" s="73" t="str">
        <f t="shared" si="29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O311" s="73" t="str">
        <f t="shared" si="26"/>
        <v/>
      </c>
      <c r="P311" s="73">
        <f t="shared" si="24"/>
        <v>0</v>
      </c>
      <c r="Q311" s="73" t="str">
        <f t="shared" si="27"/>
        <v/>
      </c>
      <c r="R311" s="73" t="str">
        <f t="shared" si="28"/>
        <v/>
      </c>
      <c r="S311" s="73" t="str">
        <f t="shared" si="29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O312" s="73" t="str">
        <f t="shared" si="26"/>
        <v/>
      </c>
      <c r="P312" s="73">
        <f t="shared" si="24"/>
        <v>0</v>
      </c>
      <c r="Q312" s="73" t="str">
        <f t="shared" si="27"/>
        <v/>
      </c>
      <c r="R312" s="73" t="str">
        <f t="shared" si="28"/>
        <v/>
      </c>
      <c r="S312" s="73" t="str">
        <f t="shared" si="29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O313" s="73" t="str">
        <f t="shared" si="26"/>
        <v/>
      </c>
      <c r="P313" s="73">
        <f t="shared" si="24"/>
        <v>0</v>
      </c>
      <c r="Q313" s="73" t="str">
        <f t="shared" si="27"/>
        <v/>
      </c>
      <c r="R313" s="73" t="str">
        <f t="shared" si="28"/>
        <v/>
      </c>
      <c r="S313" s="73" t="str">
        <f t="shared" si="29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O314" s="73" t="str">
        <f t="shared" si="26"/>
        <v/>
      </c>
      <c r="P314" s="73">
        <f t="shared" si="24"/>
        <v>0</v>
      </c>
      <c r="Q314" s="73" t="str">
        <f t="shared" si="27"/>
        <v/>
      </c>
      <c r="R314" s="73" t="str">
        <f t="shared" si="28"/>
        <v/>
      </c>
      <c r="S314" s="73" t="str">
        <f t="shared" si="29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O315" s="73" t="str">
        <f t="shared" si="26"/>
        <v/>
      </c>
      <c r="P315" s="73">
        <f t="shared" si="24"/>
        <v>0</v>
      </c>
      <c r="Q315" s="73" t="str">
        <f t="shared" si="27"/>
        <v/>
      </c>
      <c r="R315" s="73" t="str">
        <f t="shared" si="28"/>
        <v/>
      </c>
      <c r="S315" s="73" t="str">
        <f t="shared" si="29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O316" s="73" t="str">
        <f t="shared" si="26"/>
        <v/>
      </c>
      <c r="P316" s="73">
        <f t="shared" si="24"/>
        <v>0</v>
      </c>
      <c r="Q316" s="73" t="str">
        <f t="shared" si="27"/>
        <v/>
      </c>
      <c r="R316" s="73" t="str">
        <f t="shared" si="28"/>
        <v/>
      </c>
      <c r="S316" s="73" t="str">
        <f t="shared" si="29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O317" s="73" t="str">
        <f t="shared" si="26"/>
        <v/>
      </c>
      <c r="P317" s="73">
        <f t="shared" si="24"/>
        <v>0</v>
      </c>
      <c r="Q317" s="73" t="str">
        <f t="shared" si="27"/>
        <v/>
      </c>
      <c r="R317" s="73" t="str">
        <f t="shared" si="28"/>
        <v/>
      </c>
      <c r="S317" s="73" t="str">
        <f t="shared" si="29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O318" s="73" t="str">
        <f t="shared" si="26"/>
        <v/>
      </c>
      <c r="P318" s="73">
        <f t="shared" si="24"/>
        <v>0</v>
      </c>
      <c r="Q318" s="73" t="str">
        <f t="shared" si="27"/>
        <v/>
      </c>
      <c r="R318" s="73" t="str">
        <f t="shared" si="28"/>
        <v/>
      </c>
      <c r="S318" s="73" t="str">
        <f t="shared" si="29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O319" s="73" t="str">
        <f t="shared" si="26"/>
        <v/>
      </c>
      <c r="P319" s="73">
        <f t="shared" si="24"/>
        <v>0</v>
      </c>
      <c r="Q319" s="73" t="str">
        <f t="shared" si="27"/>
        <v/>
      </c>
      <c r="R319" s="73" t="str">
        <f t="shared" si="28"/>
        <v/>
      </c>
      <c r="S319" s="73" t="str">
        <f t="shared" si="29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O320" s="73" t="str">
        <f t="shared" si="26"/>
        <v/>
      </c>
      <c r="P320" s="73">
        <f t="shared" si="24"/>
        <v>0</v>
      </c>
      <c r="Q320" s="73" t="str">
        <f t="shared" si="27"/>
        <v/>
      </c>
      <c r="R320" s="73" t="str">
        <f t="shared" si="28"/>
        <v/>
      </c>
      <c r="S320" s="73" t="str">
        <f t="shared" si="29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O321" s="73" t="str">
        <f t="shared" si="26"/>
        <v/>
      </c>
      <c r="P321" s="73">
        <f t="shared" si="24"/>
        <v>0</v>
      </c>
      <c r="Q321" s="73" t="str">
        <f t="shared" si="27"/>
        <v/>
      </c>
      <c r="R321" s="73" t="str">
        <f t="shared" si="28"/>
        <v/>
      </c>
      <c r="S321" s="73" t="str">
        <f t="shared" si="29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O322" s="73" t="str">
        <f t="shared" si="26"/>
        <v/>
      </c>
      <c r="P322" s="73">
        <f t="shared" si="24"/>
        <v>0</v>
      </c>
      <c r="Q322" s="73" t="str">
        <f t="shared" si="27"/>
        <v/>
      </c>
      <c r="R322" s="73" t="str">
        <f t="shared" si="28"/>
        <v/>
      </c>
      <c r="S322" s="73" t="str">
        <f t="shared" si="29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O323" s="73" t="str">
        <f t="shared" si="26"/>
        <v/>
      </c>
      <c r="P323" s="73">
        <f t="shared" si="24"/>
        <v>0</v>
      </c>
      <c r="Q323" s="73" t="str">
        <f t="shared" si="27"/>
        <v/>
      </c>
      <c r="R323" s="73" t="str">
        <f t="shared" si="28"/>
        <v/>
      </c>
      <c r="S323" s="73" t="str">
        <f t="shared" si="29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O324" s="73" t="str">
        <f t="shared" si="26"/>
        <v/>
      </c>
      <c r="P324" s="73">
        <f t="shared" si="24"/>
        <v>0</v>
      </c>
      <c r="Q324" s="73" t="str">
        <f t="shared" si="27"/>
        <v/>
      </c>
      <c r="R324" s="73" t="str">
        <f t="shared" si="28"/>
        <v/>
      </c>
      <c r="S324" s="73" t="str">
        <f t="shared" si="29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O325" s="73" t="str">
        <f t="shared" si="26"/>
        <v/>
      </c>
      <c r="P325" s="73">
        <f t="shared" si="24"/>
        <v>0</v>
      </c>
      <c r="Q325" s="73" t="str">
        <f t="shared" si="27"/>
        <v/>
      </c>
      <c r="R325" s="73" t="str">
        <f t="shared" si="28"/>
        <v/>
      </c>
      <c r="S325" s="73" t="str">
        <f t="shared" si="29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O326" s="73" t="str">
        <f t="shared" si="26"/>
        <v/>
      </c>
      <c r="P326" s="73">
        <f t="shared" si="24"/>
        <v>0</v>
      </c>
      <c r="Q326" s="73" t="str">
        <f t="shared" si="27"/>
        <v/>
      </c>
      <c r="R326" s="73" t="str">
        <f t="shared" si="28"/>
        <v/>
      </c>
      <c r="S326" s="73" t="str">
        <f t="shared" si="29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O327" s="73" t="str">
        <f t="shared" si="26"/>
        <v/>
      </c>
      <c r="P327" s="73">
        <f t="shared" si="24"/>
        <v>0</v>
      </c>
      <c r="Q327" s="73" t="str">
        <f t="shared" si="27"/>
        <v/>
      </c>
      <c r="R327" s="73" t="str">
        <f t="shared" si="28"/>
        <v/>
      </c>
      <c r="S327" s="73" t="str">
        <f t="shared" si="29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O328" s="73" t="str">
        <f t="shared" si="26"/>
        <v/>
      </c>
      <c r="P328" s="73">
        <f t="shared" si="24"/>
        <v>0</v>
      </c>
      <c r="Q328" s="73" t="str">
        <f t="shared" si="27"/>
        <v/>
      </c>
      <c r="R328" s="73" t="str">
        <f t="shared" si="28"/>
        <v/>
      </c>
      <c r="S328" s="73" t="str">
        <f t="shared" si="29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O329" s="73" t="str">
        <f t="shared" si="26"/>
        <v/>
      </c>
      <c r="P329" s="73">
        <f t="shared" si="24"/>
        <v>0</v>
      </c>
      <c r="Q329" s="73" t="str">
        <f t="shared" si="27"/>
        <v/>
      </c>
      <c r="R329" s="73" t="str">
        <f t="shared" si="28"/>
        <v/>
      </c>
      <c r="S329" s="73" t="str">
        <f t="shared" si="29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O330" s="73" t="str">
        <f t="shared" si="26"/>
        <v/>
      </c>
      <c r="P330" s="73">
        <f t="shared" si="24"/>
        <v>0</v>
      </c>
      <c r="Q330" s="73" t="str">
        <f t="shared" si="27"/>
        <v/>
      </c>
      <c r="R330" s="73" t="str">
        <f t="shared" si="28"/>
        <v/>
      </c>
      <c r="S330" s="73" t="str">
        <f t="shared" si="29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O331" s="73" t="str">
        <f t="shared" si="26"/>
        <v/>
      </c>
      <c r="P331" s="73">
        <f t="shared" si="24"/>
        <v>0</v>
      </c>
      <c r="Q331" s="73" t="str">
        <f t="shared" si="27"/>
        <v/>
      </c>
      <c r="R331" s="73" t="str">
        <f t="shared" si="28"/>
        <v/>
      </c>
      <c r="S331" s="73" t="str">
        <f t="shared" si="29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O332" s="73" t="str">
        <f t="shared" si="26"/>
        <v/>
      </c>
      <c r="P332" s="73">
        <f t="shared" si="24"/>
        <v>0</v>
      </c>
      <c r="Q332" s="73" t="str">
        <f t="shared" si="27"/>
        <v/>
      </c>
      <c r="R332" s="73" t="str">
        <f t="shared" si="28"/>
        <v/>
      </c>
      <c r="S332" s="73" t="str">
        <f t="shared" si="29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O333" s="73" t="str">
        <f t="shared" si="26"/>
        <v/>
      </c>
      <c r="P333" s="73">
        <f t="shared" si="24"/>
        <v>0</v>
      </c>
      <c r="Q333" s="73" t="str">
        <f t="shared" si="27"/>
        <v/>
      </c>
      <c r="R333" s="73" t="str">
        <f t="shared" si="28"/>
        <v/>
      </c>
      <c r="S333" s="73" t="str">
        <f t="shared" si="29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O334" s="73" t="str">
        <f t="shared" si="26"/>
        <v/>
      </c>
      <c r="P334" s="73">
        <f t="shared" ref="P334:P397" si="30">IF($H334=0%,G334,"")</f>
        <v>0</v>
      </c>
      <c r="Q334" s="73" t="str">
        <f t="shared" si="27"/>
        <v/>
      </c>
      <c r="R334" s="73" t="str">
        <f t="shared" si="28"/>
        <v/>
      </c>
      <c r="S334" s="73" t="str">
        <f t="shared" si="29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O335" s="73" t="str">
        <f t="shared" ref="O335:O398" si="32">IF($H335="E",G335,"")</f>
        <v/>
      </c>
      <c r="P335" s="73">
        <f t="shared" si="30"/>
        <v>0</v>
      </c>
      <c r="Q335" s="73" t="str">
        <f t="shared" si="27"/>
        <v/>
      </c>
      <c r="R335" s="73" t="str">
        <f t="shared" si="28"/>
        <v/>
      </c>
      <c r="S335" s="73" t="str">
        <f t="shared" si="29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O336" s="73" t="str">
        <f t="shared" si="32"/>
        <v/>
      </c>
      <c r="P336" s="73">
        <f t="shared" si="30"/>
        <v>0</v>
      </c>
      <c r="Q336" s="73" t="str">
        <f t="shared" ref="Q336:Q399" si="33">IF(OR($H336=2%,$H336=6%,$H336=8%),$I336/$H336,IF($H336="0% Decreto",G336,""))</f>
        <v/>
      </c>
      <c r="R336" s="73" t="str">
        <f t="shared" ref="R336:R399" si="34">IF(OR($H336=15%,$H336=16%),$I336/$H336,"")</f>
        <v/>
      </c>
      <c r="S336" s="73" t="str">
        <f t="shared" ref="S336:S399" si="35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O337" s="73" t="str">
        <f t="shared" si="32"/>
        <v/>
      </c>
      <c r="P337" s="73">
        <f t="shared" si="30"/>
        <v>0</v>
      </c>
      <c r="Q337" s="73" t="str">
        <f t="shared" si="33"/>
        <v/>
      </c>
      <c r="R337" s="73" t="str">
        <f t="shared" si="34"/>
        <v/>
      </c>
      <c r="S337" s="73" t="str">
        <f t="shared" si="35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O338" s="73" t="str">
        <f t="shared" si="32"/>
        <v/>
      </c>
      <c r="P338" s="73">
        <f t="shared" si="30"/>
        <v>0</v>
      </c>
      <c r="Q338" s="73" t="str">
        <f t="shared" si="33"/>
        <v/>
      </c>
      <c r="R338" s="73" t="str">
        <f t="shared" si="34"/>
        <v/>
      </c>
      <c r="S338" s="73" t="str">
        <f t="shared" si="35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O339" s="73" t="str">
        <f t="shared" si="32"/>
        <v/>
      </c>
      <c r="P339" s="73">
        <f t="shared" si="30"/>
        <v>0</v>
      </c>
      <c r="Q339" s="73" t="str">
        <f t="shared" si="33"/>
        <v/>
      </c>
      <c r="R339" s="73" t="str">
        <f t="shared" si="34"/>
        <v/>
      </c>
      <c r="S339" s="73" t="str">
        <f t="shared" si="35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O340" s="73" t="str">
        <f t="shared" si="32"/>
        <v/>
      </c>
      <c r="P340" s="73">
        <f t="shared" si="30"/>
        <v>0</v>
      </c>
      <c r="Q340" s="73" t="str">
        <f t="shared" si="33"/>
        <v/>
      </c>
      <c r="R340" s="73" t="str">
        <f t="shared" si="34"/>
        <v/>
      </c>
      <c r="S340" s="73" t="str">
        <f t="shared" si="35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O341" s="73" t="str">
        <f t="shared" si="32"/>
        <v/>
      </c>
      <c r="P341" s="73">
        <f t="shared" si="30"/>
        <v>0</v>
      </c>
      <c r="Q341" s="73" t="str">
        <f t="shared" si="33"/>
        <v/>
      </c>
      <c r="R341" s="73" t="str">
        <f t="shared" si="34"/>
        <v/>
      </c>
      <c r="S341" s="73" t="str">
        <f t="shared" si="35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O342" s="73" t="str">
        <f t="shared" si="32"/>
        <v/>
      </c>
      <c r="P342" s="73">
        <f t="shared" si="30"/>
        <v>0</v>
      </c>
      <c r="Q342" s="73" t="str">
        <f t="shared" si="33"/>
        <v/>
      </c>
      <c r="R342" s="73" t="str">
        <f t="shared" si="34"/>
        <v/>
      </c>
      <c r="S342" s="73" t="str">
        <f t="shared" si="35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O343" s="73" t="str">
        <f t="shared" si="32"/>
        <v/>
      </c>
      <c r="P343" s="73">
        <f t="shared" si="30"/>
        <v>0</v>
      </c>
      <c r="Q343" s="73" t="str">
        <f t="shared" si="33"/>
        <v/>
      </c>
      <c r="R343" s="73" t="str">
        <f t="shared" si="34"/>
        <v/>
      </c>
      <c r="S343" s="73" t="str">
        <f t="shared" si="35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O344" s="73" t="str">
        <f t="shared" si="32"/>
        <v/>
      </c>
      <c r="P344" s="73">
        <f t="shared" si="30"/>
        <v>0</v>
      </c>
      <c r="Q344" s="73" t="str">
        <f t="shared" si="33"/>
        <v/>
      </c>
      <c r="R344" s="73" t="str">
        <f t="shared" si="34"/>
        <v/>
      </c>
      <c r="S344" s="73" t="str">
        <f t="shared" si="35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O345" s="73" t="str">
        <f t="shared" si="32"/>
        <v/>
      </c>
      <c r="P345" s="73">
        <f t="shared" si="30"/>
        <v>0</v>
      </c>
      <c r="Q345" s="73" t="str">
        <f t="shared" si="33"/>
        <v/>
      </c>
      <c r="R345" s="73" t="str">
        <f t="shared" si="34"/>
        <v/>
      </c>
      <c r="S345" s="73" t="str">
        <f t="shared" si="35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O346" s="73" t="str">
        <f t="shared" si="32"/>
        <v/>
      </c>
      <c r="P346" s="73">
        <f t="shared" si="30"/>
        <v>0</v>
      </c>
      <c r="Q346" s="73" t="str">
        <f t="shared" si="33"/>
        <v/>
      </c>
      <c r="R346" s="73" t="str">
        <f t="shared" si="34"/>
        <v/>
      </c>
      <c r="S346" s="73" t="str">
        <f t="shared" si="35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O347" s="73" t="str">
        <f t="shared" si="32"/>
        <v/>
      </c>
      <c r="P347" s="73">
        <f t="shared" si="30"/>
        <v>0</v>
      </c>
      <c r="Q347" s="73" t="str">
        <f t="shared" si="33"/>
        <v/>
      </c>
      <c r="R347" s="73" t="str">
        <f t="shared" si="34"/>
        <v/>
      </c>
      <c r="S347" s="73" t="str">
        <f t="shared" si="35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O348" s="73" t="str">
        <f t="shared" si="32"/>
        <v/>
      </c>
      <c r="P348" s="73">
        <f t="shared" si="30"/>
        <v>0</v>
      </c>
      <c r="Q348" s="73" t="str">
        <f t="shared" si="33"/>
        <v/>
      </c>
      <c r="R348" s="73" t="str">
        <f t="shared" si="34"/>
        <v/>
      </c>
      <c r="S348" s="73" t="str">
        <f t="shared" si="35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O349" s="73" t="str">
        <f t="shared" si="32"/>
        <v/>
      </c>
      <c r="P349" s="73">
        <f t="shared" si="30"/>
        <v>0</v>
      </c>
      <c r="Q349" s="73" t="str">
        <f t="shared" si="33"/>
        <v/>
      </c>
      <c r="R349" s="73" t="str">
        <f t="shared" si="34"/>
        <v/>
      </c>
      <c r="S349" s="73" t="str">
        <f t="shared" si="35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O350" s="73" t="str">
        <f t="shared" si="32"/>
        <v/>
      </c>
      <c r="P350" s="73">
        <f t="shared" si="30"/>
        <v>0</v>
      </c>
      <c r="Q350" s="73" t="str">
        <f t="shared" si="33"/>
        <v/>
      </c>
      <c r="R350" s="73" t="str">
        <f t="shared" si="34"/>
        <v/>
      </c>
      <c r="S350" s="73" t="str">
        <f t="shared" si="35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O351" s="73" t="str">
        <f t="shared" si="32"/>
        <v/>
      </c>
      <c r="P351" s="73">
        <f t="shared" si="30"/>
        <v>0</v>
      </c>
      <c r="Q351" s="73" t="str">
        <f t="shared" si="33"/>
        <v/>
      </c>
      <c r="R351" s="73" t="str">
        <f t="shared" si="34"/>
        <v/>
      </c>
      <c r="S351" s="73" t="str">
        <f t="shared" si="35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O352" s="73" t="str">
        <f t="shared" si="32"/>
        <v/>
      </c>
      <c r="P352" s="73">
        <f t="shared" si="30"/>
        <v>0</v>
      </c>
      <c r="Q352" s="73" t="str">
        <f t="shared" si="33"/>
        <v/>
      </c>
      <c r="R352" s="73" t="str">
        <f t="shared" si="34"/>
        <v/>
      </c>
      <c r="S352" s="73" t="str">
        <f t="shared" si="35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O353" s="73" t="str">
        <f t="shared" si="32"/>
        <v/>
      </c>
      <c r="P353" s="73">
        <f t="shared" si="30"/>
        <v>0</v>
      </c>
      <c r="Q353" s="73" t="str">
        <f t="shared" si="33"/>
        <v/>
      </c>
      <c r="R353" s="73" t="str">
        <f t="shared" si="34"/>
        <v/>
      </c>
      <c r="S353" s="73" t="str">
        <f t="shared" si="35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O354" s="73" t="str">
        <f t="shared" si="32"/>
        <v/>
      </c>
      <c r="P354" s="73">
        <f t="shared" si="30"/>
        <v>0</v>
      </c>
      <c r="Q354" s="73" t="str">
        <f t="shared" si="33"/>
        <v/>
      </c>
      <c r="R354" s="73" t="str">
        <f t="shared" si="34"/>
        <v/>
      </c>
      <c r="S354" s="73" t="str">
        <f t="shared" si="35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O355" s="73" t="str">
        <f t="shared" si="32"/>
        <v/>
      </c>
      <c r="P355" s="73">
        <f t="shared" si="30"/>
        <v>0</v>
      </c>
      <c r="Q355" s="73" t="str">
        <f t="shared" si="33"/>
        <v/>
      </c>
      <c r="R355" s="73" t="str">
        <f t="shared" si="34"/>
        <v/>
      </c>
      <c r="S355" s="73" t="str">
        <f t="shared" si="35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O356" s="73" t="str">
        <f t="shared" si="32"/>
        <v/>
      </c>
      <c r="P356" s="73">
        <f t="shared" si="30"/>
        <v>0</v>
      </c>
      <c r="Q356" s="73" t="str">
        <f t="shared" si="33"/>
        <v/>
      </c>
      <c r="R356" s="73" t="str">
        <f t="shared" si="34"/>
        <v/>
      </c>
      <c r="S356" s="73" t="str">
        <f t="shared" si="35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O357" s="73" t="str">
        <f t="shared" si="32"/>
        <v/>
      </c>
      <c r="P357" s="73">
        <f t="shared" si="30"/>
        <v>0</v>
      </c>
      <c r="Q357" s="73" t="str">
        <f t="shared" si="33"/>
        <v/>
      </c>
      <c r="R357" s="73" t="str">
        <f t="shared" si="34"/>
        <v/>
      </c>
      <c r="S357" s="73" t="str">
        <f t="shared" si="35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O358" s="73" t="str">
        <f t="shared" si="32"/>
        <v/>
      </c>
      <c r="P358" s="73">
        <f t="shared" si="30"/>
        <v>0</v>
      </c>
      <c r="Q358" s="73" t="str">
        <f t="shared" si="33"/>
        <v/>
      </c>
      <c r="R358" s="73" t="str">
        <f t="shared" si="34"/>
        <v/>
      </c>
      <c r="S358" s="73" t="str">
        <f t="shared" si="35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O359" s="73" t="str">
        <f t="shared" si="32"/>
        <v/>
      </c>
      <c r="P359" s="73">
        <f t="shared" si="30"/>
        <v>0</v>
      </c>
      <c r="Q359" s="73" t="str">
        <f t="shared" si="33"/>
        <v/>
      </c>
      <c r="R359" s="73" t="str">
        <f t="shared" si="34"/>
        <v/>
      </c>
      <c r="S359" s="73" t="str">
        <f t="shared" si="35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O360" s="73" t="str">
        <f t="shared" si="32"/>
        <v/>
      </c>
      <c r="P360" s="73">
        <f t="shared" si="30"/>
        <v>0</v>
      </c>
      <c r="Q360" s="73" t="str">
        <f t="shared" si="33"/>
        <v/>
      </c>
      <c r="R360" s="73" t="str">
        <f t="shared" si="34"/>
        <v/>
      </c>
      <c r="S360" s="73" t="str">
        <f t="shared" si="35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O361" s="73" t="str">
        <f t="shared" si="32"/>
        <v/>
      </c>
      <c r="P361" s="73">
        <f t="shared" si="30"/>
        <v>0</v>
      </c>
      <c r="Q361" s="73" t="str">
        <f t="shared" si="33"/>
        <v/>
      </c>
      <c r="R361" s="73" t="str">
        <f t="shared" si="34"/>
        <v/>
      </c>
      <c r="S361" s="73" t="str">
        <f t="shared" si="35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O362" s="73" t="str">
        <f t="shared" si="32"/>
        <v/>
      </c>
      <c r="P362" s="73">
        <f t="shared" si="30"/>
        <v>0</v>
      </c>
      <c r="Q362" s="73" t="str">
        <f t="shared" si="33"/>
        <v/>
      </c>
      <c r="R362" s="73" t="str">
        <f t="shared" si="34"/>
        <v/>
      </c>
      <c r="S362" s="73" t="str">
        <f t="shared" si="35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O363" s="73" t="str">
        <f t="shared" si="32"/>
        <v/>
      </c>
      <c r="P363" s="73">
        <f t="shared" si="30"/>
        <v>0</v>
      </c>
      <c r="Q363" s="73" t="str">
        <f t="shared" si="33"/>
        <v/>
      </c>
      <c r="R363" s="73" t="str">
        <f t="shared" si="34"/>
        <v/>
      </c>
      <c r="S363" s="73" t="str">
        <f t="shared" si="35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O364" s="73" t="str">
        <f t="shared" si="32"/>
        <v/>
      </c>
      <c r="P364" s="73">
        <f t="shared" si="30"/>
        <v>0</v>
      </c>
      <c r="Q364" s="73" t="str">
        <f t="shared" si="33"/>
        <v/>
      </c>
      <c r="R364" s="73" t="str">
        <f t="shared" si="34"/>
        <v/>
      </c>
      <c r="S364" s="73" t="str">
        <f t="shared" si="35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O365" s="73" t="str">
        <f t="shared" si="32"/>
        <v/>
      </c>
      <c r="P365" s="73">
        <f t="shared" si="30"/>
        <v>0</v>
      </c>
      <c r="Q365" s="73" t="str">
        <f t="shared" si="33"/>
        <v/>
      </c>
      <c r="R365" s="73" t="str">
        <f t="shared" si="34"/>
        <v/>
      </c>
      <c r="S365" s="73" t="str">
        <f t="shared" si="35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O366" s="73" t="str">
        <f t="shared" si="32"/>
        <v/>
      </c>
      <c r="P366" s="73">
        <f t="shared" si="30"/>
        <v>0</v>
      </c>
      <c r="Q366" s="73" t="str">
        <f t="shared" si="33"/>
        <v/>
      </c>
      <c r="R366" s="73" t="str">
        <f t="shared" si="34"/>
        <v/>
      </c>
      <c r="S366" s="73" t="str">
        <f t="shared" si="35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O367" s="73" t="str">
        <f t="shared" si="32"/>
        <v/>
      </c>
      <c r="P367" s="73">
        <f t="shared" si="30"/>
        <v>0</v>
      </c>
      <c r="Q367" s="73" t="str">
        <f t="shared" si="33"/>
        <v/>
      </c>
      <c r="R367" s="73" t="str">
        <f t="shared" si="34"/>
        <v/>
      </c>
      <c r="S367" s="73" t="str">
        <f t="shared" si="35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O368" s="73" t="str">
        <f t="shared" si="32"/>
        <v/>
      </c>
      <c r="P368" s="73">
        <f t="shared" si="30"/>
        <v>0</v>
      </c>
      <c r="Q368" s="73" t="str">
        <f t="shared" si="33"/>
        <v/>
      </c>
      <c r="R368" s="73" t="str">
        <f t="shared" si="34"/>
        <v/>
      </c>
      <c r="S368" s="73" t="str">
        <f t="shared" si="35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O369" s="73" t="str">
        <f t="shared" si="32"/>
        <v/>
      </c>
      <c r="P369" s="73">
        <f t="shared" si="30"/>
        <v>0</v>
      </c>
      <c r="Q369" s="73" t="str">
        <f t="shared" si="33"/>
        <v/>
      </c>
      <c r="R369" s="73" t="str">
        <f t="shared" si="34"/>
        <v/>
      </c>
      <c r="S369" s="73" t="str">
        <f t="shared" si="35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O370" s="73" t="str">
        <f t="shared" si="32"/>
        <v/>
      </c>
      <c r="P370" s="73">
        <f t="shared" si="30"/>
        <v>0</v>
      </c>
      <c r="Q370" s="73" t="str">
        <f t="shared" si="33"/>
        <v/>
      </c>
      <c r="R370" s="73" t="str">
        <f t="shared" si="34"/>
        <v/>
      </c>
      <c r="S370" s="73" t="str">
        <f t="shared" si="35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O371" s="73" t="str">
        <f t="shared" si="32"/>
        <v/>
      </c>
      <c r="P371" s="73">
        <f t="shared" si="30"/>
        <v>0</v>
      </c>
      <c r="Q371" s="73" t="str">
        <f t="shared" si="33"/>
        <v/>
      </c>
      <c r="R371" s="73" t="str">
        <f t="shared" si="34"/>
        <v/>
      </c>
      <c r="S371" s="73" t="str">
        <f t="shared" si="35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O372" s="73" t="str">
        <f t="shared" si="32"/>
        <v/>
      </c>
      <c r="P372" s="73">
        <f t="shared" si="30"/>
        <v>0</v>
      </c>
      <c r="Q372" s="73" t="str">
        <f t="shared" si="33"/>
        <v/>
      </c>
      <c r="R372" s="73" t="str">
        <f t="shared" si="34"/>
        <v/>
      </c>
      <c r="S372" s="73" t="str">
        <f t="shared" si="35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O373" s="73" t="str">
        <f t="shared" si="32"/>
        <v/>
      </c>
      <c r="P373" s="73">
        <f t="shared" si="30"/>
        <v>0</v>
      </c>
      <c r="Q373" s="73" t="str">
        <f t="shared" si="33"/>
        <v/>
      </c>
      <c r="R373" s="73" t="str">
        <f t="shared" si="34"/>
        <v/>
      </c>
      <c r="S373" s="73" t="str">
        <f t="shared" si="35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O374" s="73" t="str">
        <f t="shared" si="32"/>
        <v/>
      </c>
      <c r="P374" s="73">
        <f t="shared" si="30"/>
        <v>0</v>
      </c>
      <c r="Q374" s="73" t="str">
        <f t="shared" si="33"/>
        <v/>
      </c>
      <c r="R374" s="73" t="str">
        <f t="shared" si="34"/>
        <v/>
      </c>
      <c r="S374" s="73" t="str">
        <f t="shared" si="35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O375" s="73" t="str">
        <f t="shared" si="32"/>
        <v/>
      </c>
      <c r="P375" s="73">
        <f t="shared" si="30"/>
        <v>0</v>
      </c>
      <c r="Q375" s="73" t="str">
        <f t="shared" si="33"/>
        <v/>
      </c>
      <c r="R375" s="73" t="str">
        <f t="shared" si="34"/>
        <v/>
      </c>
      <c r="S375" s="73" t="str">
        <f t="shared" si="35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O376" s="73" t="str">
        <f t="shared" si="32"/>
        <v/>
      </c>
      <c r="P376" s="73">
        <f t="shared" si="30"/>
        <v>0</v>
      </c>
      <c r="Q376" s="73" t="str">
        <f t="shared" si="33"/>
        <v/>
      </c>
      <c r="R376" s="73" t="str">
        <f t="shared" si="34"/>
        <v/>
      </c>
      <c r="S376" s="73" t="str">
        <f t="shared" si="35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O377" s="73" t="str">
        <f t="shared" si="32"/>
        <v/>
      </c>
      <c r="P377" s="73">
        <f t="shared" si="30"/>
        <v>0</v>
      </c>
      <c r="Q377" s="73" t="str">
        <f t="shared" si="33"/>
        <v/>
      </c>
      <c r="R377" s="73" t="str">
        <f t="shared" si="34"/>
        <v/>
      </c>
      <c r="S377" s="73" t="str">
        <f t="shared" si="35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O378" s="73" t="str">
        <f t="shared" si="32"/>
        <v/>
      </c>
      <c r="P378" s="73">
        <f t="shared" si="30"/>
        <v>0</v>
      </c>
      <c r="Q378" s="73" t="str">
        <f t="shared" si="33"/>
        <v/>
      </c>
      <c r="R378" s="73" t="str">
        <f t="shared" si="34"/>
        <v/>
      </c>
      <c r="S378" s="73" t="str">
        <f t="shared" si="35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O379" s="73" t="str">
        <f t="shared" si="32"/>
        <v/>
      </c>
      <c r="P379" s="73">
        <f t="shared" si="30"/>
        <v>0</v>
      </c>
      <c r="Q379" s="73" t="str">
        <f t="shared" si="33"/>
        <v/>
      </c>
      <c r="R379" s="73" t="str">
        <f t="shared" si="34"/>
        <v/>
      </c>
      <c r="S379" s="73" t="str">
        <f t="shared" si="35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O380" s="73" t="str">
        <f t="shared" si="32"/>
        <v/>
      </c>
      <c r="P380" s="73">
        <f t="shared" si="30"/>
        <v>0</v>
      </c>
      <c r="Q380" s="73" t="str">
        <f t="shared" si="33"/>
        <v/>
      </c>
      <c r="R380" s="73" t="str">
        <f t="shared" si="34"/>
        <v/>
      </c>
      <c r="S380" s="73" t="str">
        <f t="shared" si="35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O381" s="73" t="str">
        <f t="shared" si="32"/>
        <v/>
      </c>
      <c r="P381" s="73">
        <f t="shared" si="30"/>
        <v>0</v>
      </c>
      <c r="Q381" s="73" t="str">
        <f t="shared" si="33"/>
        <v/>
      </c>
      <c r="R381" s="73" t="str">
        <f t="shared" si="34"/>
        <v/>
      </c>
      <c r="S381" s="73" t="str">
        <f t="shared" si="35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O382" s="73" t="str">
        <f t="shared" si="32"/>
        <v/>
      </c>
      <c r="P382" s="73">
        <f t="shared" si="30"/>
        <v>0</v>
      </c>
      <c r="Q382" s="73" t="str">
        <f t="shared" si="33"/>
        <v/>
      </c>
      <c r="R382" s="73" t="str">
        <f t="shared" si="34"/>
        <v/>
      </c>
      <c r="S382" s="73" t="str">
        <f t="shared" si="35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O383" s="73" t="str">
        <f t="shared" si="32"/>
        <v/>
      </c>
      <c r="P383" s="73">
        <f t="shared" si="30"/>
        <v>0</v>
      </c>
      <c r="Q383" s="73" t="str">
        <f t="shared" si="33"/>
        <v/>
      </c>
      <c r="R383" s="73" t="str">
        <f t="shared" si="34"/>
        <v/>
      </c>
      <c r="S383" s="73" t="str">
        <f t="shared" si="35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O384" s="73" t="str">
        <f t="shared" si="32"/>
        <v/>
      </c>
      <c r="P384" s="73">
        <f t="shared" si="30"/>
        <v>0</v>
      </c>
      <c r="Q384" s="73" t="str">
        <f t="shared" si="33"/>
        <v/>
      </c>
      <c r="R384" s="73" t="str">
        <f t="shared" si="34"/>
        <v/>
      </c>
      <c r="S384" s="73" t="str">
        <f t="shared" si="35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O385" s="73" t="str">
        <f t="shared" si="32"/>
        <v/>
      </c>
      <c r="P385" s="73">
        <f t="shared" si="30"/>
        <v>0</v>
      </c>
      <c r="Q385" s="73" t="str">
        <f t="shared" si="33"/>
        <v/>
      </c>
      <c r="R385" s="73" t="str">
        <f t="shared" si="34"/>
        <v/>
      </c>
      <c r="S385" s="73" t="str">
        <f t="shared" si="35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O386" s="73" t="str">
        <f t="shared" si="32"/>
        <v/>
      </c>
      <c r="P386" s="73">
        <f t="shared" si="30"/>
        <v>0</v>
      </c>
      <c r="Q386" s="73" t="str">
        <f t="shared" si="33"/>
        <v/>
      </c>
      <c r="R386" s="73" t="str">
        <f t="shared" si="34"/>
        <v/>
      </c>
      <c r="S386" s="73" t="str">
        <f t="shared" si="35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O387" s="73" t="str">
        <f t="shared" si="32"/>
        <v/>
      </c>
      <c r="P387" s="73">
        <f t="shared" si="30"/>
        <v>0</v>
      </c>
      <c r="Q387" s="73" t="str">
        <f t="shared" si="33"/>
        <v/>
      </c>
      <c r="R387" s="73" t="str">
        <f t="shared" si="34"/>
        <v/>
      </c>
      <c r="S387" s="73" t="str">
        <f t="shared" si="35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O388" s="73" t="str">
        <f t="shared" si="32"/>
        <v/>
      </c>
      <c r="P388" s="73">
        <f t="shared" si="30"/>
        <v>0</v>
      </c>
      <c r="Q388" s="73" t="str">
        <f t="shared" si="33"/>
        <v/>
      </c>
      <c r="R388" s="73" t="str">
        <f t="shared" si="34"/>
        <v/>
      </c>
      <c r="S388" s="73" t="str">
        <f t="shared" si="35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O389" s="73" t="str">
        <f t="shared" si="32"/>
        <v/>
      </c>
      <c r="P389" s="73">
        <f t="shared" si="30"/>
        <v>0</v>
      </c>
      <c r="Q389" s="73" t="str">
        <f t="shared" si="33"/>
        <v/>
      </c>
      <c r="R389" s="73" t="str">
        <f t="shared" si="34"/>
        <v/>
      </c>
      <c r="S389" s="73" t="str">
        <f t="shared" si="35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O390" s="73" t="str">
        <f t="shared" si="32"/>
        <v/>
      </c>
      <c r="P390" s="73">
        <f t="shared" si="30"/>
        <v>0</v>
      </c>
      <c r="Q390" s="73" t="str">
        <f t="shared" si="33"/>
        <v/>
      </c>
      <c r="R390" s="73" t="str">
        <f t="shared" si="34"/>
        <v/>
      </c>
      <c r="S390" s="73" t="str">
        <f t="shared" si="35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O391" s="73" t="str">
        <f t="shared" si="32"/>
        <v/>
      </c>
      <c r="P391" s="73">
        <f t="shared" si="30"/>
        <v>0</v>
      </c>
      <c r="Q391" s="73" t="str">
        <f t="shared" si="33"/>
        <v/>
      </c>
      <c r="R391" s="73" t="str">
        <f t="shared" si="34"/>
        <v/>
      </c>
      <c r="S391" s="73" t="str">
        <f t="shared" si="35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O392" s="73" t="str">
        <f t="shared" si="32"/>
        <v/>
      </c>
      <c r="P392" s="73">
        <f t="shared" si="30"/>
        <v>0</v>
      </c>
      <c r="Q392" s="73" t="str">
        <f t="shared" si="33"/>
        <v/>
      </c>
      <c r="R392" s="73" t="str">
        <f t="shared" si="34"/>
        <v/>
      </c>
      <c r="S392" s="73" t="str">
        <f t="shared" si="35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O393" s="73" t="str">
        <f t="shared" si="32"/>
        <v/>
      </c>
      <c r="P393" s="73">
        <f t="shared" si="30"/>
        <v>0</v>
      </c>
      <c r="Q393" s="73" t="str">
        <f t="shared" si="33"/>
        <v/>
      </c>
      <c r="R393" s="73" t="str">
        <f t="shared" si="34"/>
        <v/>
      </c>
      <c r="S393" s="73" t="str">
        <f t="shared" si="35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O394" s="73" t="str">
        <f t="shared" si="32"/>
        <v/>
      </c>
      <c r="P394" s="73">
        <f t="shared" si="30"/>
        <v>0</v>
      </c>
      <c r="Q394" s="73" t="str">
        <f t="shared" si="33"/>
        <v/>
      </c>
      <c r="R394" s="73" t="str">
        <f t="shared" si="34"/>
        <v/>
      </c>
      <c r="S394" s="73" t="str">
        <f t="shared" si="35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O395" s="73" t="str">
        <f t="shared" si="32"/>
        <v/>
      </c>
      <c r="P395" s="73">
        <f t="shared" si="30"/>
        <v>0</v>
      </c>
      <c r="Q395" s="73" t="str">
        <f t="shared" si="33"/>
        <v/>
      </c>
      <c r="R395" s="73" t="str">
        <f t="shared" si="34"/>
        <v/>
      </c>
      <c r="S395" s="73" t="str">
        <f t="shared" si="35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O396" s="73" t="str">
        <f t="shared" si="32"/>
        <v/>
      </c>
      <c r="P396" s="73">
        <f t="shared" si="30"/>
        <v>0</v>
      </c>
      <c r="Q396" s="73" t="str">
        <f t="shared" si="33"/>
        <v/>
      </c>
      <c r="R396" s="73" t="str">
        <f t="shared" si="34"/>
        <v/>
      </c>
      <c r="S396" s="73" t="str">
        <f t="shared" si="35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O397" s="73" t="str">
        <f t="shared" si="32"/>
        <v/>
      </c>
      <c r="P397" s="73">
        <f t="shared" si="30"/>
        <v>0</v>
      </c>
      <c r="Q397" s="73" t="str">
        <f t="shared" si="33"/>
        <v/>
      </c>
      <c r="R397" s="73" t="str">
        <f t="shared" si="34"/>
        <v/>
      </c>
      <c r="S397" s="73" t="str">
        <f t="shared" si="35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O398" s="73" t="str">
        <f t="shared" si="32"/>
        <v/>
      </c>
      <c r="P398" s="73">
        <f t="shared" ref="P398:P461" si="36">IF($H398=0%,G398,"")</f>
        <v>0</v>
      </c>
      <c r="Q398" s="73" t="str">
        <f t="shared" si="33"/>
        <v/>
      </c>
      <c r="R398" s="73" t="str">
        <f t="shared" si="34"/>
        <v/>
      </c>
      <c r="S398" s="73" t="str">
        <f t="shared" si="35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O399" s="73" t="str">
        <f t="shared" ref="O399:O462" si="38">IF($H399="E",G399,"")</f>
        <v/>
      </c>
      <c r="P399" s="73">
        <f t="shared" si="36"/>
        <v>0</v>
      </c>
      <c r="Q399" s="73" t="str">
        <f t="shared" si="33"/>
        <v/>
      </c>
      <c r="R399" s="73" t="str">
        <f t="shared" si="34"/>
        <v/>
      </c>
      <c r="S399" s="73" t="str">
        <f t="shared" si="35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O400" s="73" t="str">
        <f t="shared" si="38"/>
        <v/>
      </c>
      <c r="P400" s="73">
        <f t="shared" si="36"/>
        <v>0</v>
      </c>
      <c r="Q400" s="73" t="str">
        <f t="shared" ref="Q400:Q463" si="39">IF(OR($H400=2%,$H400=6%,$H400=8%),$I400/$H400,IF($H400="0% Decreto",G400,""))</f>
        <v/>
      </c>
      <c r="R400" s="73" t="str">
        <f t="shared" ref="R400:R463" si="40">IF(OR($H400=15%,$H400=16%),$I400/$H400,"")</f>
        <v/>
      </c>
      <c r="S400" s="73" t="str">
        <f t="shared" ref="S400:S463" si="41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O401" s="73" t="str">
        <f t="shared" si="38"/>
        <v/>
      </c>
      <c r="P401" s="73">
        <f t="shared" si="36"/>
        <v>0</v>
      </c>
      <c r="Q401" s="73" t="str">
        <f t="shared" si="39"/>
        <v/>
      </c>
      <c r="R401" s="73" t="str">
        <f t="shared" si="40"/>
        <v/>
      </c>
      <c r="S401" s="73" t="str">
        <f t="shared" si="41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O402" s="73" t="str">
        <f t="shared" si="38"/>
        <v/>
      </c>
      <c r="P402" s="73">
        <f t="shared" si="36"/>
        <v>0</v>
      </c>
      <c r="Q402" s="73" t="str">
        <f t="shared" si="39"/>
        <v/>
      </c>
      <c r="R402" s="73" t="str">
        <f t="shared" si="40"/>
        <v/>
      </c>
      <c r="S402" s="73" t="str">
        <f t="shared" si="41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O403" s="73" t="str">
        <f t="shared" si="38"/>
        <v/>
      </c>
      <c r="P403" s="73">
        <f t="shared" si="36"/>
        <v>0</v>
      </c>
      <c r="Q403" s="73" t="str">
        <f t="shared" si="39"/>
        <v/>
      </c>
      <c r="R403" s="73" t="str">
        <f t="shared" si="40"/>
        <v/>
      </c>
      <c r="S403" s="73" t="str">
        <f t="shared" si="41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O404" s="73" t="str">
        <f t="shared" si="38"/>
        <v/>
      </c>
      <c r="P404" s="73">
        <f t="shared" si="36"/>
        <v>0</v>
      </c>
      <c r="Q404" s="73" t="str">
        <f t="shared" si="39"/>
        <v/>
      </c>
      <c r="R404" s="73" t="str">
        <f t="shared" si="40"/>
        <v/>
      </c>
      <c r="S404" s="73" t="str">
        <f t="shared" si="41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O405" s="73" t="str">
        <f t="shared" si="38"/>
        <v/>
      </c>
      <c r="P405" s="73">
        <f t="shared" si="36"/>
        <v>0</v>
      </c>
      <c r="Q405" s="73" t="str">
        <f t="shared" si="39"/>
        <v/>
      </c>
      <c r="R405" s="73" t="str">
        <f t="shared" si="40"/>
        <v/>
      </c>
      <c r="S405" s="73" t="str">
        <f t="shared" si="41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O406" s="73" t="str">
        <f t="shared" si="38"/>
        <v/>
      </c>
      <c r="P406" s="73">
        <f t="shared" si="36"/>
        <v>0</v>
      </c>
      <c r="Q406" s="73" t="str">
        <f t="shared" si="39"/>
        <v/>
      </c>
      <c r="R406" s="73" t="str">
        <f t="shared" si="40"/>
        <v/>
      </c>
      <c r="S406" s="73" t="str">
        <f t="shared" si="41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O407" s="73" t="str">
        <f t="shared" si="38"/>
        <v/>
      </c>
      <c r="P407" s="73">
        <f t="shared" si="36"/>
        <v>0</v>
      </c>
      <c r="Q407" s="73" t="str">
        <f t="shared" si="39"/>
        <v/>
      </c>
      <c r="R407" s="73" t="str">
        <f t="shared" si="40"/>
        <v/>
      </c>
      <c r="S407" s="73" t="str">
        <f t="shared" si="41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O408" s="73" t="str">
        <f t="shared" si="38"/>
        <v/>
      </c>
      <c r="P408" s="73">
        <f t="shared" si="36"/>
        <v>0</v>
      </c>
      <c r="Q408" s="73" t="str">
        <f t="shared" si="39"/>
        <v/>
      </c>
      <c r="R408" s="73" t="str">
        <f t="shared" si="40"/>
        <v/>
      </c>
      <c r="S408" s="73" t="str">
        <f t="shared" si="41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O409" s="73" t="str">
        <f t="shared" si="38"/>
        <v/>
      </c>
      <c r="P409" s="73">
        <f t="shared" si="36"/>
        <v>0</v>
      </c>
      <c r="Q409" s="73" t="str">
        <f t="shared" si="39"/>
        <v/>
      </c>
      <c r="R409" s="73" t="str">
        <f t="shared" si="40"/>
        <v/>
      </c>
      <c r="S409" s="73" t="str">
        <f t="shared" si="41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O410" s="73" t="str">
        <f t="shared" si="38"/>
        <v/>
      </c>
      <c r="P410" s="73">
        <f t="shared" si="36"/>
        <v>0</v>
      </c>
      <c r="Q410" s="73" t="str">
        <f t="shared" si="39"/>
        <v/>
      </c>
      <c r="R410" s="73" t="str">
        <f t="shared" si="40"/>
        <v/>
      </c>
      <c r="S410" s="73" t="str">
        <f t="shared" si="41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O411" s="73" t="str">
        <f t="shared" si="38"/>
        <v/>
      </c>
      <c r="P411" s="73">
        <f t="shared" si="36"/>
        <v>0</v>
      </c>
      <c r="Q411" s="73" t="str">
        <f t="shared" si="39"/>
        <v/>
      </c>
      <c r="R411" s="73" t="str">
        <f t="shared" si="40"/>
        <v/>
      </c>
      <c r="S411" s="73" t="str">
        <f t="shared" si="41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O412" s="73" t="str">
        <f t="shared" si="38"/>
        <v/>
      </c>
      <c r="P412" s="73">
        <f t="shared" si="36"/>
        <v>0</v>
      </c>
      <c r="Q412" s="73" t="str">
        <f t="shared" si="39"/>
        <v/>
      </c>
      <c r="R412" s="73" t="str">
        <f t="shared" si="40"/>
        <v/>
      </c>
      <c r="S412" s="73" t="str">
        <f t="shared" si="41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O413" s="73" t="str">
        <f t="shared" si="38"/>
        <v/>
      </c>
      <c r="P413" s="73">
        <f t="shared" si="36"/>
        <v>0</v>
      </c>
      <c r="Q413" s="73" t="str">
        <f t="shared" si="39"/>
        <v/>
      </c>
      <c r="R413" s="73" t="str">
        <f t="shared" si="40"/>
        <v/>
      </c>
      <c r="S413" s="73" t="str">
        <f t="shared" si="41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O414" s="73" t="str">
        <f t="shared" si="38"/>
        <v/>
      </c>
      <c r="P414" s="73">
        <f t="shared" si="36"/>
        <v>0</v>
      </c>
      <c r="Q414" s="73" t="str">
        <f t="shared" si="39"/>
        <v/>
      </c>
      <c r="R414" s="73" t="str">
        <f t="shared" si="40"/>
        <v/>
      </c>
      <c r="S414" s="73" t="str">
        <f t="shared" si="41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O415" s="73" t="str">
        <f t="shared" si="38"/>
        <v/>
      </c>
      <c r="P415" s="73">
        <f t="shared" si="36"/>
        <v>0</v>
      </c>
      <c r="Q415" s="73" t="str">
        <f t="shared" si="39"/>
        <v/>
      </c>
      <c r="R415" s="73" t="str">
        <f t="shared" si="40"/>
        <v/>
      </c>
      <c r="S415" s="73" t="str">
        <f t="shared" si="41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O416" s="73" t="str">
        <f t="shared" si="38"/>
        <v/>
      </c>
      <c r="P416" s="73">
        <f t="shared" si="36"/>
        <v>0</v>
      </c>
      <c r="Q416" s="73" t="str">
        <f t="shared" si="39"/>
        <v/>
      </c>
      <c r="R416" s="73" t="str">
        <f t="shared" si="40"/>
        <v/>
      </c>
      <c r="S416" s="73" t="str">
        <f t="shared" si="41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O417" s="73" t="str">
        <f t="shared" si="38"/>
        <v/>
      </c>
      <c r="P417" s="73">
        <f t="shared" si="36"/>
        <v>0</v>
      </c>
      <c r="Q417" s="73" t="str">
        <f t="shared" si="39"/>
        <v/>
      </c>
      <c r="R417" s="73" t="str">
        <f t="shared" si="40"/>
        <v/>
      </c>
      <c r="S417" s="73" t="str">
        <f t="shared" si="41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O418" s="73" t="str">
        <f t="shared" si="38"/>
        <v/>
      </c>
      <c r="P418" s="73">
        <f t="shared" si="36"/>
        <v>0</v>
      </c>
      <c r="Q418" s="73" t="str">
        <f t="shared" si="39"/>
        <v/>
      </c>
      <c r="R418" s="73" t="str">
        <f t="shared" si="40"/>
        <v/>
      </c>
      <c r="S418" s="73" t="str">
        <f t="shared" si="41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O419" s="73" t="str">
        <f t="shared" si="38"/>
        <v/>
      </c>
      <c r="P419" s="73">
        <f t="shared" si="36"/>
        <v>0</v>
      </c>
      <c r="Q419" s="73" t="str">
        <f t="shared" si="39"/>
        <v/>
      </c>
      <c r="R419" s="73" t="str">
        <f t="shared" si="40"/>
        <v/>
      </c>
      <c r="S419" s="73" t="str">
        <f t="shared" si="41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O420" s="73" t="str">
        <f t="shared" si="38"/>
        <v/>
      </c>
      <c r="P420" s="73">
        <f t="shared" si="36"/>
        <v>0</v>
      </c>
      <c r="Q420" s="73" t="str">
        <f t="shared" si="39"/>
        <v/>
      </c>
      <c r="R420" s="73" t="str">
        <f t="shared" si="40"/>
        <v/>
      </c>
      <c r="S420" s="73" t="str">
        <f t="shared" si="41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O421" s="73" t="str">
        <f t="shared" si="38"/>
        <v/>
      </c>
      <c r="P421" s="73">
        <f t="shared" si="36"/>
        <v>0</v>
      </c>
      <c r="Q421" s="73" t="str">
        <f t="shared" si="39"/>
        <v/>
      </c>
      <c r="R421" s="73" t="str">
        <f t="shared" si="40"/>
        <v/>
      </c>
      <c r="S421" s="73" t="str">
        <f t="shared" si="41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O422" s="73" t="str">
        <f t="shared" si="38"/>
        <v/>
      </c>
      <c r="P422" s="73">
        <f t="shared" si="36"/>
        <v>0</v>
      </c>
      <c r="Q422" s="73" t="str">
        <f t="shared" si="39"/>
        <v/>
      </c>
      <c r="R422" s="73" t="str">
        <f t="shared" si="40"/>
        <v/>
      </c>
      <c r="S422" s="73" t="str">
        <f t="shared" si="41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O423" s="73" t="str">
        <f t="shared" si="38"/>
        <v/>
      </c>
      <c r="P423" s="73">
        <f t="shared" si="36"/>
        <v>0</v>
      </c>
      <c r="Q423" s="73" t="str">
        <f t="shared" si="39"/>
        <v/>
      </c>
      <c r="R423" s="73" t="str">
        <f t="shared" si="40"/>
        <v/>
      </c>
      <c r="S423" s="73" t="str">
        <f t="shared" si="41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O424" s="73" t="str">
        <f t="shared" si="38"/>
        <v/>
      </c>
      <c r="P424" s="73">
        <f t="shared" si="36"/>
        <v>0</v>
      </c>
      <c r="Q424" s="73" t="str">
        <f t="shared" si="39"/>
        <v/>
      </c>
      <c r="R424" s="73" t="str">
        <f t="shared" si="40"/>
        <v/>
      </c>
      <c r="S424" s="73" t="str">
        <f t="shared" si="41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O425" s="73" t="str">
        <f t="shared" si="38"/>
        <v/>
      </c>
      <c r="P425" s="73">
        <f t="shared" si="36"/>
        <v>0</v>
      </c>
      <c r="Q425" s="73" t="str">
        <f t="shared" si="39"/>
        <v/>
      </c>
      <c r="R425" s="73" t="str">
        <f t="shared" si="40"/>
        <v/>
      </c>
      <c r="S425" s="73" t="str">
        <f t="shared" si="41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O426" s="73" t="str">
        <f t="shared" si="38"/>
        <v/>
      </c>
      <c r="P426" s="73">
        <f t="shared" si="36"/>
        <v>0</v>
      </c>
      <c r="Q426" s="73" t="str">
        <f t="shared" si="39"/>
        <v/>
      </c>
      <c r="R426" s="73" t="str">
        <f t="shared" si="40"/>
        <v/>
      </c>
      <c r="S426" s="73" t="str">
        <f t="shared" si="41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O427" s="73" t="str">
        <f t="shared" si="38"/>
        <v/>
      </c>
      <c r="P427" s="73">
        <f t="shared" si="36"/>
        <v>0</v>
      </c>
      <c r="Q427" s="73" t="str">
        <f t="shared" si="39"/>
        <v/>
      </c>
      <c r="R427" s="73" t="str">
        <f t="shared" si="40"/>
        <v/>
      </c>
      <c r="S427" s="73" t="str">
        <f t="shared" si="41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O428" s="73" t="str">
        <f t="shared" si="38"/>
        <v/>
      </c>
      <c r="P428" s="73">
        <f t="shared" si="36"/>
        <v>0</v>
      </c>
      <c r="Q428" s="73" t="str">
        <f t="shared" si="39"/>
        <v/>
      </c>
      <c r="R428" s="73" t="str">
        <f t="shared" si="40"/>
        <v/>
      </c>
      <c r="S428" s="73" t="str">
        <f t="shared" si="41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O429" s="73" t="str">
        <f t="shared" si="38"/>
        <v/>
      </c>
      <c r="P429" s="73">
        <f t="shared" si="36"/>
        <v>0</v>
      </c>
      <c r="Q429" s="73" t="str">
        <f t="shared" si="39"/>
        <v/>
      </c>
      <c r="R429" s="73" t="str">
        <f t="shared" si="40"/>
        <v/>
      </c>
      <c r="S429" s="73" t="str">
        <f t="shared" si="41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O430" s="73" t="str">
        <f t="shared" si="38"/>
        <v/>
      </c>
      <c r="P430" s="73">
        <f t="shared" si="36"/>
        <v>0</v>
      </c>
      <c r="Q430" s="73" t="str">
        <f t="shared" si="39"/>
        <v/>
      </c>
      <c r="R430" s="73" t="str">
        <f t="shared" si="40"/>
        <v/>
      </c>
      <c r="S430" s="73" t="str">
        <f t="shared" si="41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O431" s="73" t="str">
        <f t="shared" si="38"/>
        <v/>
      </c>
      <c r="P431" s="73">
        <f t="shared" si="36"/>
        <v>0</v>
      </c>
      <c r="Q431" s="73" t="str">
        <f t="shared" si="39"/>
        <v/>
      </c>
      <c r="R431" s="73" t="str">
        <f t="shared" si="40"/>
        <v/>
      </c>
      <c r="S431" s="73" t="str">
        <f t="shared" si="41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O432" s="73" t="str">
        <f t="shared" si="38"/>
        <v/>
      </c>
      <c r="P432" s="73">
        <f t="shared" si="36"/>
        <v>0</v>
      </c>
      <c r="Q432" s="73" t="str">
        <f t="shared" si="39"/>
        <v/>
      </c>
      <c r="R432" s="73" t="str">
        <f t="shared" si="40"/>
        <v/>
      </c>
      <c r="S432" s="73" t="str">
        <f t="shared" si="41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O433" s="73" t="str">
        <f t="shared" si="38"/>
        <v/>
      </c>
      <c r="P433" s="73">
        <f t="shared" si="36"/>
        <v>0</v>
      </c>
      <c r="Q433" s="73" t="str">
        <f t="shared" si="39"/>
        <v/>
      </c>
      <c r="R433" s="73" t="str">
        <f t="shared" si="40"/>
        <v/>
      </c>
      <c r="S433" s="73" t="str">
        <f t="shared" si="41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O434" s="73" t="str">
        <f t="shared" si="38"/>
        <v/>
      </c>
      <c r="P434" s="73">
        <f t="shared" si="36"/>
        <v>0</v>
      </c>
      <c r="Q434" s="73" t="str">
        <f t="shared" si="39"/>
        <v/>
      </c>
      <c r="R434" s="73" t="str">
        <f t="shared" si="40"/>
        <v/>
      </c>
      <c r="S434" s="73" t="str">
        <f t="shared" si="41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O435" s="73" t="str">
        <f t="shared" si="38"/>
        <v/>
      </c>
      <c r="P435" s="73">
        <f t="shared" si="36"/>
        <v>0</v>
      </c>
      <c r="Q435" s="73" t="str">
        <f t="shared" si="39"/>
        <v/>
      </c>
      <c r="R435" s="73" t="str">
        <f t="shared" si="40"/>
        <v/>
      </c>
      <c r="S435" s="73" t="str">
        <f t="shared" si="41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O436" s="73" t="str">
        <f t="shared" si="38"/>
        <v/>
      </c>
      <c r="P436" s="73">
        <f t="shared" si="36"/>
        <v>0</v>
      </c>
      <c r="Q436" s="73" t="str">
        <f t="shared" si="39"/>
        <v/>
      </c>
      <c r="R436" s="73" t="str">
        <f t="shared" si="40"/>
        <v/>
      </c>
      <c r="S436" s="73" t="str">
        <f t="shared" si="41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O437" s="73" t="str">
        <f t="shared" si="38"/>
        <v/>
      </c>
      <c r="P437" s="73">
        <f t="shared" si="36"/>
        <v>0</v>
      </c>
      <c r="Q437" s="73" t="str">
        <f t="shared" si="39"/>
        <v/>
      </c>
      <c r="R437" s="73" t="str">
        <f t="shared" si="40"/>
        <v/>
      </c>
      <c r="S437" s="73" t="str">
        <f t="shared" si="41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O438" s="73" t="str">
        <f t="shared" si="38"/>
        <v/>
      </c>
      <c r="P438" s="73">
        <f t="shared" si="36"/>
        <v>0</v>
      </c>
      <c r="Q438" s="73" t="str">
        <f t="shared" si="39"/>
        <v/>
      </c>
      <c r="R438" s="73" t="str">
        <f t="shared" si="40"/>
        <v/>
      </c>
      <c r="S438" s="73" t="str">
        <f t="shared" si="41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O439" s="73" t="str">
        <f t="shared" si="38"/>
        <v/>
      </c>
      <c r="P439" s="73">
        <f t="shared" si="36"/>
        <v>0</v>
      </c>
      <c r="Q439" s="73" t="str">
        <f t="shared" si="39"/>
        <v/>
      </c>
      <c r="R439" s="73" t="str">
        <f t="shared" si="40"/>
        <v/>
      </c>
      <c r="S439" s="73" t="str">
        <f t="shared" si="41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O440" s="73" t="str">
        <f t="shared" si="38"/>
        <v/>
      </c>
      <c r="P440" s="73">
        <f t="shared" si="36"/>
        <v>0</v>
      </c>
      <c r="Q440" s="73" t="str">
        <f t="shared" si="39"/>
        <v/>
      </c>
      <c r="R440" s="73" t="str">
        <f t="shared" si="40"/>
        <v/>
      </c>
      <c r="S440" s="73" t="str">
        <f t="shared" si="41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O441" s="73" t="str">
        <f t="shared" si="38"/>
        <v/>
      </c>
      <c r="P441" s="73">
        <f t="shared" si="36"/>
        <v>0</v>
      </c>
      <c r="Q441" s="73" t="str">
        <f t="shared" si="39"/>
        <v/>
      </c>
      <c r="R441" s="73" t="str">
        <f t="shared" si="40"/>
        <v/>
      </c>
      <c r="S441" s="73" t="str">
        <f t="shared" si="41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O442" s="73" t="str">
        <f t="shared" si="38"/>
        <v/>
      </c>
      <c r="P442" s="73">
        <f t="shared" si="36"/>
        <v>0</v>
      </c>
      <c r="Q442" s="73" t="str">
        <f t="shared" si="39"/>
        <v/>
      </c>
      <c r="R442" s="73" t="str">
        <f t="shared" si="40"/>
        <v/>
      </c>
      <c r="S442" s="73" t="str">
        <f t="shared" si="41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O443" s="73" t="str">
        <f t="shared" si="38"/>
        <v/>
      </c>
      <c r="P443" s="73">
        <f t="shared" si="36"/>
        <v>0</v>
      </c>
      <c r="Q443" s="73" t="str">
        <f t="shared" si="39"/>
        <v/>
      </c>
      <c r="R443" s="73" t="str">
        <f t="shared" si="40"/>
        <v/>
      </c>
      <c r="S443" s="73" t="str">
        <f t="shared" si="41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O444" s="73" t="str">
        <f t="shared" si="38"/>
        <v/>
      </c>
      <c r="P444" s="73">
        <f t="shared" si="36"/>
        <v>0</v>
      </c>
      <c r="Q444" s="73" t="str">
        <f t="shared" si="39"/>
        <v/>
      </c>
      <c r="R444" s="73" t="str">
        <f t="shared" si="40"/>
        <v/>
      </c>
      <c r="S444" s="73" t="str">
        <f t="shared" si="41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O445" s="73" t="str">
        <f t="shared" si="38"/>
        <v/>
      </c>
      <c r="P445" s="73">
        <f t="shared" si="36"/>
        <v>0</v>
      </c>
      <c r="Q445" s="73" t="str">
        <f t="shared" si="39"/>
        <v/>
      </c>
      <c r="R445" s="73" t="str">
        <f t="shared" si="40"/>
        <v/>
      </c>
      <c r="S445" s="73" t="str">
        <f t="shared" si="41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O446" s="73" t="str">
        <f t="shared" si="38"/>
        <v/>
      </c>
      <c r="P446" s="73">
        <f t="shared" si="36"/>
        <v>0</v>
      </c>
      <c r="Q446" s="73" t="str">
        <f t="shared" si="39"/>
        <v/>
      </c>
      <c r="R446" s="73" t="str">
        <f t="shared" si="40"/>
        <v/>
      </c>
      <c r="S446" s="73" t="str">
        <f t="shared" si="41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O447" s="73" t="str">
        <f t="shared" si="38"/>
        <v/>
      </c>
      <c r="P447" s="73">
        <f t="shared" si="36"/>
        <v>0</v>
      </c>
      <c r="Q447" s="73" t="str">
        <f t="shared" si="39"/>
        <v/>
      </c>
      <c r="R447" s="73" t="str">
        <f t="shared" si="40"/>
        <v/>
      </c>
      <c r="S447" s="73" t="str">
        <f t="shared" si="41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O448" s="73" t="str">
        <f t="shared" si="38"/>
        <v/>
      </c>
      <c r="P448" s="73">
        <f t="shared" si="36"/>
        <v>0</v>
      </c>
      <c r="Q448" s="73" t="str">
        <f t="shared" si="39"/>
        <v/>
      </c>
      <c r="R448" s="73" t="str">
        <f t="shared" si="40"/>
        <v/>
      </c>
      <c r="S448" s="73" t="str">
        <f t="shared" si="41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O449" s="73" t="str">
        <f t="shared" si="38"/>
        <v/>
      </c>
      <c r="P449" s="73">
        <f t="shared" si="36"/>
        <v>0</v>
      </c>
      <c r="Q449" s="73" t="str">
        <f t="shared" si="39"/>
        <v/>
      </c>
      <c r="R449" s="73" t="str">
        <f t="shared" si="40"/>
        <v/>
      </c>
      <c r="S449" s="73" t="str">
        <f t="shared" si="41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O450" s="73" t="str">
        <f t="shared" si="38"/>
        <v/>
      </c>
      <c r="P450" s="73">
        <f t="shared" si="36"/>
        <v>0</v>
      </c>
      <c r="Q450" s="73" t="str">
        <f t="shared" si="39"/>
        <v/>
      </c>
      <c r="R450" s="73" t="str">
        <f t="shared" si="40"/>
        <v/>
      </c>
      <c r="S450" s="73" t="str">
        <f t="shared" si="41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O451" s="73" t="str">
        <f t="shared" si="38"/>
        <v/>
      </c>
      <c r="P451" s="73">
        <f t="shared" si="36"/>
        <v>0</v>
      </c>
      <c r="Q451" s="73" t="str">
        <f t="shared" si="39"/>
        <v/>
      </c>
      <c r="R451" s="73" t="str">
        <f t="shared" si="40"/>
        <v/>
      </c>
      <c r="S451" s="73" t="str">
        <f t="shared" si="41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O452" s="73" t="str">
        <f t="shared" si="38"/>
        <v/>
      </c>
      <c r="P452" s="73">
        <f t="shared" si="36"/>
        <v>0</v>
      </c>
      <c r="Q452" s="73" t="str">
        <f t="shared" si="39"/>
        <v/>
      </c>
      <c r="R452" s="73" t="str">
        <f t="shared" si="40"/>
        <v/>
      </c>
      <c r="S452" s="73" t="str">
        <f t="shared" si="41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O453" s="73" t="str">
        <f t="shared" si="38"/>
        <v/>
      </c>
      <c r="P453" s="73">
        <f t="shared" si="36"/>
        <v>0</v>
      </c>
      <c r="Q453" s="73" t="str">
        <f t="shared" si="39"/>
        <v/>
      </c>
      <c r="R453" s="73" t="str">
        <f t="shared" si="40"/>
        <v/>
      </c>
      <c r="S453" s="73" t="str">
        <f t="shared" si="41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O454" s="73" t="str">
        <f t="shared" si="38"/>
        <v/>
      </c>
      <c r="P454" s="73">
        <f t="shared" si="36"/>
        <v>0</v>
      </c>
      <c r="Q454" s="73" t="str">
        <f t="shared" si="39"/>
        <v/>
      </c>
      <c r="R454" s="73" t="str">
        <f t="shared" si="40"/>
        <v/>
      </c>
      <c r="S454" s="73" t="str">
        <f t="shared" si="41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O455" s="73" t="str">
        <f t="shared" si="38"/>
        <v/>
      </c>
      <c r="P455" s="73">
        <f t="shared" si="36"/>
        <v>0</v>
      </c>
      <c r="Q455" s="73" t="str">
        <f t="shared" si="39"/>
        <v/>
      </c>
      <c r="R455" s="73" t="str">
        <f t="shared" si="40"/>
        <v/>
      </c>
      <c r="S455" s="73" t="str">
        <f t="shared" si="41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O456" s="73" t="str">
        <f t="shared" si="38"/>
        <v/>
      </c>
      <c r="P456" s="73">
        <f t="shared" si="36"/>
        <v>0</v>
      </c>
      <c r="Q456" s="73" t="str">
        <f t="shared" si="39"/>
        <v/>
      </c>
      <c r="R456" s="73" t="str">
        <f t="shared" si="40"/>
        <v/>
      </c>
      <c r="S456" s="73" t="str">
        <f t="shared" si="41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O457" s="73" t="str">
        <f t="shared" si="38"/>
        <v/>
      </c>
      <c r="P457" s="73">
        <f t="shared" si="36"/>
        <v>0</v>
      </c>
      <c r="Q457" s="73" t="str">
        <f t="shared" si="39"/>
        <v/>
      </c>
      <c r="R457" s="73" t="str">
        <f t="shared" si="40"/>
        <v/>
      </c>
      <c r="S457" s="73" t="str">
        <f t="shared" si="41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O458" s="73" t="str">
        <f t="shared" si="38"/>
        <v/>
      </c>
      <c r="P458" s="73">
        <f t="shared" si="36"/>
        <v>0</v>
      </c>
      <c r="Q458" s="73" t="str">
        <f t="shared" si="39"/>
        <v/>
      </c>
      <c r="R458" s="73" t="str">
        <f t="shared" si="40"/>
        <v/>
      </c>
      <c r="S458" s="73" t="str">
        <f t="shared" si="41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O459" s="73" t="str">
        <f t="shared" si="38"/>
        <v/>
      </c>
      <c r="P459" s="73">
        <f t="shared" si="36"/>
        <v>0</v>
      </c>
      <c r="Q459" s="73" t="str">
        <f t="shared" si="39"/>
        <v/>
      </c>
      <c r="R459" s="73" t="str">
        <f t="shared" si="40"/>
        <v/>
      </c>
      <c r="S459" s="73" t="str">
        <f t="shared" si="41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O460" s="73" t="str">
        <f t="shared" si="38"/>
        <v/>
      </c>
      <c r="P460" s="73">
        <f t="shared" si="36"/>
        <v>0</v>
      </c>
      <c r="Q460" s="73" t="str">
        <f t="shared" si="39"/>
        <v/>
      </c>
      <c r="R460" s="73" t="str">
        <f t="shared" si="40"/>
        <v/>
      </c>
      <c r="S460" s="73" t="str">
        <f t="shared" si="41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O461" s="73" t="str">
        <f t="shared" si="38"/>
        <v/>
      </c>
      <c r="P461" s="73">
        <f t="shared" si="36"/>
        <v>0</v>
      </c>
      <c r="Q461" s="73" t="str">
        <f t="shared" si="39"/>
        <v/>
      </c>
      <c r="R461" s="73" t="str">
        <f t="shared" si="40"/>
        <v/>
      </c>
      <c r="S461" s="73" t="str">
        <f t="shared" si="41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O462" s="73" t="str">
        <f t="shared" si="38"/>
        <v/>
      </c>
      <c r="P462" s="73">
        <f t="shared" ref="P462:P513" si="42">IF($H462=0%,G462,"")</f>
        <v>0</v>
      </c>
      <c r="Q462" s="73" t="str">
        <f t="shared" si="39"/>
        <v/>
      </c>
      <c r="R462" s="73" t="str">
        <f t="shared" si="40"/>
        <v/>
      </c>
      <c r="S462" s="73" t="str">
        <f t="shared" si="41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O463" s="73" t="str">
        <f t="shared" ref="O463:O513" si="44">IF($H463="E",G463,"")</f>
        <v/>
      </c>
      <c r="P463" s="73">
        <f t="shared" si="42"/>
        <v>0</v>
      </c>
      <c r="Q463" s="73" t="str">
        <f t="shared" si="39"/>
        <v/>
      </c>
      <c r="R463" s="73" t="str">
        <f t="shared" si="40"/>
        <v/>
      </c>
      <c r="S463" s="73" t="str">
        <f t="shared" si="41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O464" s="73" t="str">
        <f t="shared" si="44"/>
        <v/>
      </c>
      <c r="P464" s="73">
        <f t="shared" si="42"/>
        <v>0</v>
      </c>
      <c r="Q464" s="73" t="str">
        <f t="shared" ref="Q464:Q513" si="45">IF(OR($H464=2%,$H464=6%,$H464=8%),$I464/$H464,IF($H464="0% Decreto",G464,""))</f>
        <v/>
      </c>
      <c r="R464" s="73" t="str">
        <f t="shared" ref="R464:R513" si="46">IF(OR($H464=15%,$H464=16%),$I464/$H464,"")</f>
        <v/>
      </c>
      <c r="S464" s="73" t="str">
        <f t="shared" ref="S464:S513" si="47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O465" s="73" t="str">
        <f t="shared" si="44"/>
        <v/>
      </c>
      <c r="P465" s="73">
        <f t="shared" si="42"/>
        <v>0</v>
      </c>
      <c r="Q465" s="73" t="str">
        <f t="shared" si="45"/>
        <v/>
      </c>
      <c r="R465" s="73" t="str">
        <f t="shared" si="46"/>
        <v/>
      </c>
      <c r="S465" s="73" t="str">
        <f t="shared" si="47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O466" s="73" t="str">
        <f t="shared" si="44"/>
        <v/>
      </c>
      <c r="P466" s="73">
        <f t="shared" si="42"/>
        <v>0</v>
      </c>
      <c r="Q466" s="73" t="str">
        <f t="shared" si="45"/>
        <v/>
      </c>
      <c r="R466" s="73" t="str">
        <f t="shared" si="46"/>
        <v/>
      </c>
      <c r="S466" s="73" t="str">
        <f t="shared" si="47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O467" s="73" t="str">
        <f t="shared" si="44"/>
        <v/>
      </c>
      <c r="P467" s="73">
        <f t="shared" si="42"/>
        <v>0</v>
      </c>
      <c r="Q467" s="73" t="str">
        <f t="shared" si="45"/>
        <v/>
      </c>
      <c r="R467" s="73" t="str">
        <f t="shared" si="46"/>
        <v/>
      </c>
      <c r="S467" s="73" t="str">
        <f t="shared" si="47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O468" s="73" t="str">
        <f t="shared" si="44"/>
        <v/>
      </c>
      <c r="P468" s="73">
        <f t="shared" si="42"/>
        <v>0</v>
      </c>
      <c r="Q468" s="73" t="str">
        <f t="shared" si="45"/>
        <v/>
      </c>
      <c r="R468" s="73" t="str">
        <f t="shared" si="46"/>
        <v/>
      </c>
      <c r="S468" s="73" t="str">
        <f t="shared" si="47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O469" s="73" t="str">
        <f t="shared" si="44"/>
        <v/>
      </c>
      <c r="P469" s="73">
        <f t="shared" si="42"/>
        <v>0</v>
      </c>
      <c r="Q469" s="73" t="str">
        <f t="shared" si="45"/>
        <v/>
      </c>
      <c r="R469" s="73" t="str">
        <f t="shared" si="46"/>
        <v/>
      </c>
      <c r="S469" s="73" t="str">
        <f t="shared" si="47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O470" s="73" t="str">
        <f t="shared" si="44"/>
        <v/>
      </c>
      <c r="P470" s="73">
        <f t="shared" si="42"/>
        <v>0</v>
      </c>
      <c r="Q470" s="73" t="str">
        <f t="shared" si="45"/>
        <v/>
      </c>
      <c r="R470" s="73" t="str">
        <f t="shared" si="46"/>
        <v/>
      </c>
      <c r="S470" s="73" t="str">
        <f t="shared" si="47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O471" s="73" t="str">
        <f t="shared" si="44"/>
        <v/>
      </c>
      <c r="P471" s="73">
        <f t="shared" si="42"/>
        <v>0</v>
      </c>
      <c r="Q471" s="73" t="str">
        <f t="shared" si="45"/>
        <v/>
      </c>
      <c r="R471" s="73" t="str">
        <f t="shared" si="46"/>
        <v/>
      </c>
      <c r="S471" s="73" t="str">
        <f t="shared" si="47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O472" s="73" t="str">
        <f t="shared" si="44"/>
        <v/>
      </c>
      <c r="P472" s="73">
        <f t="shared" si="42"/>
        <v>0</v>
      </c>
      <c r="Q472" s="73" t="str">
        <f t="shared" si="45"/>
        <v/>
      </c>
      <c r="R472" s="73" t="str">
        <f t="shared" si="46"/>
        <v/>
      </c>
      <c r="S472" s="73" t="str">
        <f t="shared" si="47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O473" s="73" t="str">
        <f t="shared" si="44"/>
        <v/>
      </c>
      <c r="P473" s="73">
        <f t="shared" si="42"/>
        <v>0</v>
      </c>
      <c r="Q473" s="73" t="str">
        <f t="shared" si="45"/>
        <v/>
      </c>
      <c r="R473" s="73" t="str">
        <f t="shared" si="46"/>
        <v/>
      </c>
      <c r="S473" s="73" t="str">
        <f t="shared" si="47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O474" s="73" t="str">
        <f t="shared" si="44"/>
        <v/>
      </c>
      <c r="P474" s="73">
        <f t="shared" si="42"/>
        <v>0</v>
      </c>
      <c r="Q474" s="73" t="str">
        <f t="shared" si="45"/>
        <v/>
      </c>
      <c r="R474" s="73" t="str">
        <f t="shared" si="46"/>
        <v/>
      </c>
      <c r="S474" s="73" t="str">
        <f t="shared" si="47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O475" s="73" t="str">
        <f t="shared" si="44"/>
        <v/>
      </c>
      <c r="P475" s="73">
        <f t="shared" si="42"/>
        <v>0</v>
      </c>
      <c r="Q475" s="73" t="str">
        <f t="shared" si="45"/>
        <v/>
      </c>
      <c r="R475" s="73" t="str">
        <f t="shared" si="46"/>
        <v/>
      </c>
      <c r="S475" s="73" t="str">
        <f t="shared" si="47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O476" s="73" t="str">
        <f t="shared" si="44"/>
        <v/>
      </c>
      <c r="P476" s="73">
        <f t="shared" si="42"/>
        <v>0</v>
      </c>
      <c r="Q476" s="73" t="str">
        <f t="shared" si="45"/>
        <v/>
      </c>
      <c r="R476" s="73" t="str">
        <f t="shared" si="46"/>
        <v/>
      </c>
      <c r="S476" s="73" t="str">
        <f t="shared" si="47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O477" s="73" t="str">
        <f t="shared" si="44"/>
        <v/>
      </c>
      <c r="P477" s="73">
        <f t="shared" si="42"/>
        <v>0</v>
      </c>
      <c r="Q477" s="73" t="str">
        <f t="shared" si="45"/>
        <v/>
      </c>
      <c r="R477" s="73" t="str">
        <f t="shared" si="46"/>
        <v/>
      </c>
      <c r="S477" s="73" t="str">
        <f t="shared" si="47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O478" s="73" t="str">
        <f t="shared" si="44"/>
        <v/>
      </c>
      <c r="P478" s="73">
        <f t="shared" si="42"/>
        <v>0</v>
      </c>
      <c r="Q478" s="73" t="str">
        <f t="shared" si="45"/>
        <v/>
      </c>
      <c r="R478" s="73" t="str">
        <f t="shared" si="46"/>
        <v/>
      </c>
      <c r="S478" s="73" t="str">
        <f t="shared" si="47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O479" s="73" t="str">
        <f t="shared" si="44"/>
        <v/>
      </c>
      <c r="P479" s="73">
        <f t="shared" si="42"/>
        <v>0</v>
      </c>
      <c r="Q479" s="73" t="str">
        <f t="shared" si="45"/>
        <v/>
      </c>
      <c r="R479" s="73" t="str">
        <f t="shared" si="46"/>
        <v/>
      </c>
      <c r="S479" s="73" t="str">
        <f t="shared" si="47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O480" s="73" t="str">
        <f t="shared" si="44"/>
        <v/>
      </c>
      <c r="P480" s="73">
        <f t="shared" si="42"/>
        <v>0</v>
      </c>
      <c r="Q480" s="73" t="str">
        <f t="shared" si="45"/>
        <v/>
      </c>
      <c r="R480" s="73" t="str">
        <f t="shared" si="46"/>
        <v/>
      </c>
      <c r="S480" s="73" t="str">
        <f t="shared" si="47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O481" s="73" t="str">
        <f t="shared" si="44"/>
        <v/>
      </c>
      <c r="P481" s="73">
        <f t="shared" si="42"/>
        <v>0</v>
      </c>
      <c r="Q481" s="73" t="str">
        <f t="shared" si="45"/>
        <v/>
      </c>
      <c r="R481" s="73" t="str">
        <f t="shared" si="46"/>
        <v/>
      </c>
      <c r="S481" s="73" t="str">
        <f t="shared" si="47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O482" s="73" t="str">
        <f t="shared" si="44"/>
        <v/>
      </c>
      <c r="P482" s="73">
        <f t="shared" si="42"/>
        <v>0</v>
      </c>
      <c r="Q482" s="73" t="str">
        <f t="shared" si="45"/>
        <v/>
      </c>
      <c r="R482" s="73" t="str">
        <f t="shared" si="46"/>
        <v/>
      </c>
      <c r="S482" s="73" t="str">
        <f t="shared" si="47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O483" s="73" t="str">
        <f t="shared" si="44"/>
        <v/>
      </c>
      <c r="P483" s="73">
        <f t="shared" si="42"/>
        <v>0</v>
      </c>
      <c r="Q483" s="73" t="str">
        <f t="shared" si="45"/>
        <v/>
      </c>
      <c r="R483" s="73" t="str">
        <f t="shared" si="46"/>
        <v/>
      </c>
      <c r="S483" s="73" t="str">
        <f t="shared" si="47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O484" s="73" t="str">
        <f t="shared" si="44"/>
        <v/>
      </c>
      <c r="P484" s="73">
        <f t="shared" si="42"/>
        <v>0</v>
      </c>
      <c r="Q484" s="73" t="str">
        <f t="shared" si="45"/>
        <v/>
      </c>
      <c r="R484" s="73" t="str">
        <f t="shared" si="46"/>
        <v/>
      </c>
      <c r="S484" s="73" t="str">
        <f t="shared" si="47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O485" s="73" t="str">
        <f t="shared" si="44"/>
        <v/>
      </c>
      <c r="P485" s="73">
        <f t="shared" si="42"/>
        <v>0</v>
      </c>
      <c r="Q485" s="73" t="str">
        <f t="shared" si="45"/>
        <v/>
      </c>
      <c r="R485" s="73" t="str">
        <f t="shared" si="46"/>
        <v/>
      </c>
      <c r="S485" s="73" t="str">
        <f t="shared" si="47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O486" s="73" t="str">
        <f t="shared" si="44"/>
        <v/>
      </c>
      <c r="P486" s="73">
        <f t="shared" si="42"/>
        <v>0</v>
      </c>
      <c r="Q486" s="73" t="str">
        <f t="shared" si="45"/>
        <v/>
      </c>
      <c r="R486" s="73" t="str">
        <f t="shared" si="46"/>
        <v/>
      </c>
      <c r="S486" s="73" t="str">
        <f t="shared" si="47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O487" s="73" t="str">
        <f t="shared" si="44"/>
        <v/>
      </c>
      <c r="P487" s="73">
        <f t="shared" si="42"/>
        <v>0</v>
      </c>
      <c r="Q487" s="73" t="str">
        <f t="shared" si="45"/>
        <v/>
      </c>
      <c r="R487" s="73" t="str">
        <f t="shared" si="46"/>
        <v/>
      </c>
      <c r="S487" s="73" t="str">
        <f t="shared" si="47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O488" s="73" t="str">
        <f t="shared" si="44"/>
        <v/>
      </c>
      <c r="P488" s="73">
        <f t="shared" si="42"/>
        <v>0</v>
      </c>
      <c r="Q488" s="73" t="str">
        <f t="shared" si="45"/>
        <v/>
      </c>
      <c r="R488" s="73" t="str">
        <f t="shared" si="46"/>
        <v/>
      </c>
      <c r="S488" s="73" t="str">
        <f t="shared" si="47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O489" s="73" t="str">
        <f t="shared" si="44"/>
        <v/>
      </c>
      <c r="P489" s="73">
        <f t="shared" si="42"/>
        <v>0</v>
      </c>
      <c r="Q489" s="73" t="str">
        <f t="shared" si="45"/>
        <v/>
      </c>
      <c r="R489" s="73" t="str">
        <f t="shared" si="46"/>
        <v/>
      </c>
      <c r="S489" s="73" t="str">
        <f t="shared" si="47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O490" s="73" t="str">
        <f t="shared" si="44"/>
        <v/>
      </c>
      <c r="P490" s="73">
        <f t="shared" si="42"/>
        <v>0</v>
      </c>
      <c r="Q490" s="73" t="str">
        <f t="shared" si="45"/>
        <v/>
      </c>
      <c r="R490" s="73" t="str">
        <f t="shared" si="46"/>
        <v/>
      </c>
      <c r="S490" s="73" t="str">
        <f t="shared" si="47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O491" s="73" t="str">
        <f t="shared" si="44"/>
        <v/>
      </c>
      <c r="P491" s="73">
        <f t="shared" si="42"/>
        <v>0</v>
      </c>
      <c r="Q491" s="73" t="str">
        <f t="shared" si="45"/>
        <v/>
      </c>
      <c r="R491" s="73" t="str">
        <f t="shared" si="46"/>
        <v/>
      </c>
      <c r="S491" s="73" t="str">
        <f t="shared" si="47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O492" s="73" t="str">
        <f t="shared" si="44"/>
        <v/>
      </c>
      <c r="P492" s="73">
        <f t="shared" si="42"/>
        <v>0</v>
      </c>
      <c r="Q492" s="73" t="str">
        <f t="shared" si="45"/>
        <v/>
      </c>
      <c r="R492" s="73" t="str">
        <f t="shared" si="46"/>
        <v/>
      </c>
      <c r="S492" s="73" t="str">
        <f t="shared" si="47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O493" s="73" t="str">
        <f t="shared" si="44"/>
        <v/>
      </c>
      <c r="P493" s="73">
        <f t="shared" si="42"/>
        <v>0</v>
      </c>
      <c r="Q493" s="73" t="str">
        <f t="shared" si="45"/>
        <v/>
      </c>
      <c r="R493" s="73" t="str">
        <f t="shared" si="46"/>
        <v/>
      </c>
      <c r="S493" s="73" t="str">
        <f t="shared" si="47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O494" s="73" t="str">
        <f t="shared" si="44"/>
        <v/>
      </c>
      <c r="P494" s="73">
        <f t="shared" si="42"/>
        <v>0</v>
      </c>
      <c r="Q494" s="73" t="str">
        <f t="shared" si="45"/>
        <v/>
      </c>
      <c r="R494" s="73" t="str">
        <f t="shared" si="46"/>
        <v/>
      </c>
      <c r="S494" s="73" t="str">
        <f t="shared" si="47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O495" s="73" t="str">
        <f t="shared" si="44"/>
        <v/>
      </c>
      <c r="P495" s="73">
        <f t="shared" si="42"/>
        <v>0</v>
      </c>
      <c r="Q495" s="73" t="str">
        <f t="shared" si="45"/>
        <v/>
      </c>
      <c r="R495" s="73" t="str">
        <f t="shared" si="46"/>
        <v/>
      </c>
      <c r="S495" s="73" t="str">
        <f t="shared" si="47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O496" s="73" t="str">
        <f t="shared" si="44"/>
        <v/>
      </c>
      <c r="P496" s="73">
        <f t="shared" si="42"/>
        <v>0</v>
      </c>
      <c r="Q496" s="73" t="str">
        <f t="shared" si="45"/>
        <v/>
      </c>
      <c r="R496" s="73" t="str">
        <f t="shared" si="46"/>
        <v/>
      </c>
      <c r="S496" s="73" t="str">
        <f t="shared" si="47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O497" s="73" t="str">
        <f t="shared" si="44"/>
        <v/>
      </c>
      <c r="P497" s="73">
        <f t="shared" si="42"/>
        <v>0</v>
      </c>
      <c r="Q497" s="73" t="str">
        <f t="shared" si="45"/>
        <v/>
      </c>
      <c r="R497" s="73" t="str">
        <f t="shared" si="46"/>
        <v/>
      </c>
      <c r="S497" s="73" t="str">
        <f t="shared" si="47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O498" s="73" t="str">
        <f t="shared" si="44"/>
        <v/>
      </c>
      <c r="P498" s="73">
        <f t="shared" si="42"/>
        <v>0</v>
      </c>
      <c r="Q498" s="73" t="str">
        <f t="shared" si="45"/>
        <v/>
      </c>
      <c r="R498" s="73" t="str">
        <f t="shared" si="46"/>
        <v/>
      </c>
      <c r="S498" s="73" t="str">
        <f t="shared" si="47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O499" s="73" t="str">
        <f t="shared" si="44"/>
        <v/>
      </c>
      <c r="P499" s="73">
        <f t="shared" si="42"/>
        <v>0</v>
      </c>
      <c r="Q499" s="73" t="str">
        <f t="shared" si="45"/>
        <v/>
      </c>
      <c r="R499" s="73" t="str">
        <f t="shared" si="46"/>
        <v/>
      </c>
      <c r="S499" s="73" t="str">
        <f t="shared" si="47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O500" s="73" t="str">
        <f t="shared" si="44"/>
        <v/>
      </c>
      <c r="P500" s="73">
        <f t="shared" si="42"/>
        <v>0</v>
      </c>
      <c r="Q500" s="73" t="str">
        <f t="shared" si="45"/>
        <v/>
      </c>
      <c r="R500" s="73" t="str">
        <f t="shared" si="46"/>
        <v/>
      </c>
      <c r="S500" s="73" t="str">
        <f t="shared" si="47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O501" s="73" t="str">
        <f t="shared" si="44"/>
        <v/>
      </c>
      <c r="P501" s="73">
        <f t="shared" si="42"/>
        <v>0</v>
      </c>
      <c r="Q501" s="73" t="str">
        <f t="shared" si="45"/>
        <v/>
      </c>
      <c r="R501" s="73" t="str">
        <f t="shared" si="46"/>
        <v/>
      </c>
      <c r="S501" s="73" t="str">
        <f t="shared" si="47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O502" s="73" t="str">
        <f t="shared" si="44"/>
        <v/>
      </c>
      <c r="P502" s="73">
        <f t="shared" si="42"/>
        <v>0</v>
      </c>
      <c r="Q502" s="73" t="str">
        <f t="shared" si="45"/>
        <v/>
      </c>
      <c r="R502" s="73" t="str">
        <f t="shared" si="46"/>
        <v/>
      </c>
      <c r="S502" s="73" t="str">
        <f t="shared" si="47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O503" s="73" t="str">
        <f t="shared" si="44"/>
        <v/>
      </c>
      <c r="P503" s="73">
        <f t="shared" si="42"/>
        <v>0</v>
      </c>
      <c r="Q503" s="73" t="str">
        <f t="shared" si="45"/>
        <v/>
      </c>
      <c r="R503" s="73" t="str">
        <f t="shared" si="46"/>
        <v/>
      </c>
      <c r="S503" s="73" t="str">
        <f t="shared" si="47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O504" s="73" t="str">
        <f t="shared" si="44"/>
        <v/>
      </c>
      <c r="P504" s="73">
        <f t="shared" si="42"/>
        <v>0</v>
      </c>
      <c r="Q504" s="73" t="str">
        <f t="shared" si="45"/>
        <v/>
      </c>
      <c r="R504" s="73" t="str">
        <f t="shared" si="46"/>
        <v/>
      </c>
      <c r="S504" s="73" t="str">
        <f t="shared" si="47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O505" s="73" t="str">
        <f t="shared" si="44"/>
        <v/>
      </c>
      <c r="P505" s="73">
        <f t="shared" si="42"/>
        <v>0</v>
      </c>
      <c r="Q505" s="73" t="str">
        <f t="shared" si="45"/>
        <v/>
      </c>
      <c r="R505" s="73" t="str">
        <f t="shared" si="46"/>
        <v/>
      </c>
      <c r="S505" s="73" t="str">
        <f t="shared" si="47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O506" s="73" t="str">
        <f t="shared" si="44"/>
        <v/>
      </c>
      <c r="P506" s="73">
        <f t="shared" si="42"/>
        <v>0</v>
      </c>
      <c r="Q506" s="73" t="str">
        <f t="shared" si="45"/>
        <v/>
      </c>
      <c r="R506" s="73" t="str">
        <f t="shared" si="46"/>
        <v/>
      </c>
      <c r="S506" s="73" t="str">
        <f t="shared" si="47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O507" s="73" t="str">
        <f t="shared" si="44"/>
        <v/>
      </c>
      <c r="P507" s="73">
        <f t="shared" si="42"/>
        <v>0</v>
      </c>
      <c r="Q507" s="73" t="str">
        <f t="shared" si="45"/>
        <v/>
      </c>
      <c r="R507" s="73" t="str">
        <f t="shared" si="46"/>
        <v/>
      </c>
      <c r="S507" s="73" t="str">
        <f t="shared" si="47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O508" s="73" t="str">
        <f t="shared" si="44"/>
        <v/>
      </c>
      <c r="P508" s="73">
        <f t="shared" si="42"/>
        <v>0</v>
      </c>
      <c r="Q508" s="73" t="str">
        <f t="shared" si="45"/>
        <v/>
      </c>
      <c r="R508" s="73" t="str">
        <f t="shared" si="46"/>
        <v/>
      </c>
      <c r="S508" s="73" t="str">
        <f t="shared" si="47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O509" s="73" t="str">
        <f t="shared" si="44"/>
        <v/>
      </c>
      <c r="P509" s="73">
        <f t="shared" si="42"/>
        <v>0</v>
      </c>
      <c r="Q509" s="73" t="str">
        <f t="shared" si="45"/>
        <v/>
      </c>
      <c r="R509" s="73" t="str">
        <f t="shared" si="46"/>
        <v/>
      </c>
      <c r="S509" s="73" t="str">
        <f t="shared" si="47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O510" s="73" t="str">
        <f t="shared" si="44"/>
        <v/>
      </c>
      <c r="P510" s="73">
        <f t="shared" si="42"/>
        <v>0</v>
      </c>
      <c r="Q510" s="73" t="str">
        <f t="shared" si="45"/>
        <v/>
      </c>
      <c r="R510" s="73" t="str">
        <f t="shared" si="46"/>
        <v/>
      </c>
      <c r="S510" s="73" t="str">
        <f t="shared" si="47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O511" s="73" t="str">
        <f t="shared" si="44"/>
        <v/>
      </c>
      <c r="P511" s="73">
        <f t="shared" si="42"/>
        <v>0</v>
      </c>
      <c r="Q511" s="73" t="str">
        <f t="shared" si="45"/>
        <v/>
      </c>
      <c r="R511" s="73" t="str">
        <f t="shared" si="46"/>
        <v/>
      </c>
      <c r="S511" s="73" t="str">
        <f t="shared" si="47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O512" s="73" t="str">
        <f t="shared" si="44"/>
        <v/>
      </c>
      <c r="P512" s="73">
        <f t="shared" si="42"/>
        <v>0</v>
      </c>
      <c r="Q512" s="73" t="str">
        <f t="shared" si="45"/>
        <v/>
      </c>
      <c r="R512" s="73" t="str">
        <f t="shared" si="46"/>
        <v/>
      </c>
      <c r="S512" s="73" t="str">
        <f t="shared" si="47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O513" s="73" t="str">
        <f t="shared" si="44"/>
        <v/>
      </c>
      <c r="P513" s="73">
        <f t="shared" si="42"/>
        <v>0</v>
      </c>
      <c r="Q513" s="73" t="str">
        <f t="shared" si="45"/>
        <v/>
      </c>
      <c r="R513" s="73" t="str">
        <f t="shared" si="46"/>
        <v/>
      </c>
      <c r="S513" s="73" t="str">
        <f t="shared" si="47"/>
        <v/>
      </c>
    </row>
  </sheetData>
  <sheetProtection algorithmName="SHA-512" hashValue="kyAOV9RxOR/S2tIMPm0ckiC26V99FT8HItEKgAqZ0PbD7rwaRGhTu0sRCfAqNZft3FGmtkMksA16zQmtyHhAww==" saltValue="RmQedcU2IJqE5FttQvmsWg==" spinCount="100000" sheet="1" objects="1" scenarios="1" formatColumns="0" formatRows="0" autoFilter="0"/>
  <autoFilter ref="L14:M14" xr:uid="{00000000-0009-0000-0000-00000F000000}"/>
  <mergeCells count="21">
    <mergeCell ref="S6:S7"/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F00-000000000000}"/>
    <hyperlink ref="A8" location="'INGRESOS Y EGRESOS'!A1" display="Ingresos y Egresos" xr:uid="{00000000-0004-0000-0F00-000001000000}"/>
    <hyperlink ref="A9" location="IMPUESTOS!A1" display="Impuestos" xr:uid="{00000000-0004-0000-0F00-000002000000}"/>
    <hyperlink ref="A10" location="TARIFAS!A1" display="Tablas y Tarifas de ISR" xr:uid="{00000000-0004-0000-0F00-000003000000}"/>
    <hyperlink ref="A5:A6" location="MENU!A1" display="M e n ú" xr:uid="{00000000-0004-0000-0F00-000004000000}"/>
    <hyperlink ref="A11" location="COEFICIENTE!A1" display="Coeficiente de Utilidad" xr:uid="{00000000-0004-0000-0F00-000005000000}"/>
    <hyperlink ref="A12:A13" location="CONTACTO!A1" display="CONTACTO" xr:uid="{00000000-0004-0000-0F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7" yWindow="502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F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42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"SEPTIEMBRE - OCTUBRE "&amp;DATOS!$E$10</f>
        <v>SEPTIEMBRE - OCTUBRE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21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N10" s="15"/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'EG-JUL AGO'!G11+'EG-SEP OCT'!G9</f>
        <v>0</v>
      </c>
      <c r="H11" s="81"/>
      <c r="I11" s="81">
        <f>'EG-JUL AGO'!I11+'EG-SEP OCT'!I9</f>
        <v>0</v>
      </c>
      <c r="J11" s="81">
        <f>'EG-JUL AGO'!J11+'EG-SEP OCT'!J9</f>
        <v>0</v>
      </c>
      <c r="K11" s="81">
        <f>'EG-JUL AGO'!K11+'EG-SEP OCT'!K9</f>
        <v>0</v>
      </c>
      <c r="L11" s="81">
        <f>'EG-JUL AGO'!L11+'EG-SEP OCT'!L9</f>
        <v>0</v>
      </c>
      <c r="M11" s="81">
        <f>G11+I11+J11-K11-L11</f>
        <v>0</v>
      </c>
      <c r="N11" s="15"/>
      <c r="O11" s="81">
        <f>'EG-JUL AGO'!O11+'EG-SEP OCT'!O9</f>
        <v>0</v>
      </c>
      <c r="P11" s="81">
        <f>'EG-JUL AGO'!P11+'EG-SEP OCT'!P9</f>
        <v>0</v>
      </c>
      <c r="Q11" s="81">
        <f>'EG-JUL AGO'!Q11+'EG-SEP OCT'!Q9</f>
        <v>0</v>
      </c>
      <c r="R11" s="81">
        <f>'EG-JUL AGO'!R11+'EG-SEP OCT'!R9</f>
        <v>0</v>
      </c>
      <c r="S11" s="81">
        <f>'EG-JUL AGO'!S11+'EG-SEP OCT'!S9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21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5"/>
      <c r="O15" s="73" t="str">
        <f t="shared" ref="O15:O78" si="0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" si="1">IF(G16&amp;I16&amp;J16&amp;K16&amp;L16="","",G16+I16+J16-K16-L16)</f>
        <v/>
      </c>
      <c r="N16" s="15"/>
      <c r="O16" s="73" t="str">
        <f t="shared" si="0"/>
        <v/>
      </c>
      <c r="P16" s="73">
        <f t="shared" ref="P16:P79" si="2">IF($H16=0%,G16,"")</f>
        <v>0</v>
      </c>
      <c r="Q16" s="73" t="str">
        <f t="shared" ref="Q16:Q79" si="3">IF(OR($H16=2%,$H16=6%,$H16=8%),$I16/$H16,"")</f>
        <v/>
      </c>
      <c r="R16" s="73" t="str">
        <f t="shared" ref="R16:R79" si="4">IF(OR($H16=15%,$H16=16%),$I16/$H16,"")</f>
        <v/>
      </c>
      <c r="S16" s="73" t="str">
        <f t="shared" ref="S16:S79" si="5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ref="M17:M78" si="6">IF(G17&amp;I17&amp;J17&amp;K17&amp;L17="","",G17+I17+J17-K17-L17)</f>
        <v/>
      </c>
      <c r="N17" s="15"/>
      <c r="O17" s="73" t="str">
        <f t="shared" si="0"/>
        <v/>
      </c>
      <c r="P17" s="73">
        <f t="shared" si="2"/>
        <v>0</v>
      </c>
      <c r="Q17" s="73" t="str">
        <f t="shared" si="3"/>
        <v/>
      </c>
      <c r="R17" s="73" t="str">
        <f t="shared" si="4"/>
        <v/>
      </c>
      <c r="S17" s="73" t="str">
        <f t="shared" si="5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6"/>
        <v/>
      </c>
      <c r="N18" s="15"/>
      <c r="O18" s="73" t="str">
        <f t="shared" si="0"/>
        <v/>
      </c>
      <c r="P18" s="73">
        <f t="shared" si="2"/>
        <v>0</v>
      </c>
      <c r="Q18" s="73" t="str">
        <f t="shared" si="3"/>
        <v/>
      </c>
      <c r="R18" s="73" t="str">
        <f t="shared" si="4"/>
        <v/>
      </c>
      <c r="S18" s="73" t="str">
        <f t="shared" si="5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6"/>
        <v/>
      </c>
      <c r="N19" s="15"/>
      <c r="O19" s="73" t="str">
        <f t="shared" si="0"/>
        <v/>
      </c>
      <c r="P19" s="73">
        <f t="shared" si="2"/>
        <v>0</v>
      </c>
      <c r="Q19" s="73" t="str">
        <f t="shared" si="3"/>
        <v/>
      </c>
      <c r="R19" s="73" t="str">
        <f t="shared" si="4"/>
        <v/>
      </c>
      <c r="S19" s="73" t="str">
        <f t="shared" si="5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6"/>
        <v/>
      </c>
      <c r="N20" s="15"/>
      <c r="O20" s="73" t="str">
        <f t="shared" si="0"/>
        <v/>
      </c>
      <c r="P20" s="73">
        <f t="shared" si="2"/>
        <v>0</v>
      </c>
      <c r="Q20" s="73" t="str">
        <f t="shared" si="3"/>
        <v/>
      </c>
      <c r="R20" s="73" t="str">
        <f t="shared" si="4"/>
        <v/>
      </c>
      <c r="S20" s="73" t="str">
        <f t="shared" si="5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6"/>
        <v/>
      </c>
      <c r="N21" s="15"/>
      <c r="O21" s="73" t="str">
        <f t="shared" si="0"/>
        <v/>
      </c>
      <c r="P21" s="73">
        <f t="shared" si="2"/>
        <v>0</v>
      </c>
      <c r="Q21" s="73" t="str">
        <f t="shared" si="3"/>
        <v/>
      </c>
      <c r="R21" s="73" t="str">
        <f t="shared" si="4"/>
        <v/>
      </c>
      <c r="S21" s="73" t="str">
        <f t="shared" si="5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6"/>
        <v/>
      </c>
      <c r="N22" s="15"/>
      <c r="O22" s="73" t="str">
        <f t="shared" si="0"/>
        <v/>
      </c>
      <c r="P22" s="73">
        <f t="shared" si="2"/>
        <v>0</v>
      </c>
      <c r="Q22" s="73" t="str">
        <f t="shared" si="3"/>
        <v/>
      </c>
      <c r="R22" s="73" t="str">
        <f t="shared" si="4"/>
        <v/>
      </c>
      <c r="S22" s="73" t="str">
        <f t="shared" si="5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6"/>
        <v/>
      </c>
      <c r="N23" s="15"/>
      <c r="O23" s="73" t="str">
        <f t="shared" si="0"/>
        <v/>
      </c>
      <c r="P23" s="73">
        <f t="shared" si="2"/>
        <v>0</v>
      </c>
      <c r="Q23" s="73" t="str">
        <f t="shared" si="3"/>
        <v/>
      </c>
      <c r="R23" s="73" t="str">
        <f t="shared" si="4"/>
        <v/>
      </c>
      <c r="S23" s="73" t="str">
        <f t="shared" si="5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6"/>
        <v/>
      </c>
      <c r="N24" s="15"/>
      <c r="O24" s="73" t="str">
        <f t="shared" si="0"/>
        <v/>
      </c>
      <c r="P24" s="73">
        <f t="shared" si="2"/>
        <v>0</v>
      </c>
      <c r="Q24" s="73" t="str">
        <f t="shared" si="3"/>
        <v/>
      </c>
      <c r="R24" s="73" t="str">
        <f t="shared" si="4"/>
        <v/>
      </c>
      <c r="S24" s="73" t="str">
        <f t="shared" si="5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6"/>
        <v/>
      </c>
      <c r="N25" s="15"/>
      <c r="O25" s="73" t="str">
        <f t="shared" si="0"/>
        <v/>
      </c>
      <c r="P25" s="73">
        <f t="shared" si="2"/>
        <v>0</v>
      </c>
      <c r="Q25" s="73" t="str">
        <f t="shared" si="3"/>
        <v/>
      </c>
      <c r="R25" s="73" t="str">
        <f t="shared" si="4"/>
        <v/>
      </c>
      <c r="S25" s="73" t="str">
        <f t="shared" si="5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6"/>
        <v/>
      </c>
      <c r="N26" s="15"/>
      <c r="O26" s="73" t="str">
        <f t="shared" si="0"/>
        <v/>
      </c>
      <c r="P26" s="73">
        <f t="shared" si="2"/>
        <v>0</v>
      </c>
      <c r="Q26" s="73" t="str">
        <f t="shared" si="3"/>
        <v/>
      </c>
      <c r="R26" s="73" t="str">
        <f t="shared" si="4"/>
        <v/>
      </c>
      <c r="S26" s="73" t="str">
        <f t="shared" si="5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6"/>
        <v/>
      </c>
      <c r="N27" s="15"/>
      <c r="O27" s="73" t="str">
        <f t="shared" si="0"/>
        <v/>
      </c>
      <c r="P27" s="73">
        <f t="shared" si="2"/>
        <v>0</v>
      </c>
      <c r="Q27" s="73" t="str">
        <f t="shared" si="3"/>
        <v/>
      </c>
      <c r="R27" s="73" t="str">
        <f t="shared" si="4"/>
        <v/>
      </c>
      <c r="S27" s="73" t="str">
        <f t="shared" si="5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6"/>
        <v/>
      </c>
      <c r="N28" s="15"/>
      <c r="O28" s="73" t="str">
        <f t="shared" si="0"/>
        <v/>
      </c>
      <c r="P28" s="73">
        <f t="shared" si="2"/>
        <v>0</v>
      </c>
      <c r="Q28" s="73" t="str">
        <f t="shared" si="3"/>
        <v/>
      </c>
      <c r="R28" s="73" t="str">
        <f t="shared" si="4"/>
        <v/>
      </c>
      <c r="S28" s="73" t="str">
        <f t="shared" si="5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6"/>
        <v/>
      </c>
      <c r="N29" s="15"/>
      <c r="O29" s="73" t="str">
        <f t="shared" si="0"/>
        <v/>
      </c>
      <c r="P29" s="73">
        <f t="shared" si="2"/>
        <v>0</v>
      </c>
      <c r="Q29" s="73" t="str">
        <f t="shared" si="3"/>
        <v/>
      </c>
      <c r="R29" s="73" t="str">
        <f t="shared" si="4"/>
        <v/>
      </c>
      <c r="S29" s="73" t="str">
        <f t="shared" si="5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6"/>
        <v/>
      </c>
      <c r="N30" s="15"/>
      <c r="O30" s="73" t="str">
        <f t="shared" si="0"/>
        <v/>
      </c>
      <c r="P30" s="73">
        <f t="shared" si="2"/>
        <v>0</v>
      </c>
      <c r="Q30" s="73" t="str">
        <f t="shared" si="3"/>
        <v/>
      </c>
      <c r="R30" s="73" t="str">
        <f t="shared" si="4"/>
        <v/>
      </c>
      <c r="S30" s="73" t="str">
        <f t="shared" si="5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6"/>
        <v/>
      </c>
      <c r="N31" s="15"/>
      <c r="O31" s="73" t="str">
        <f t="shared" si="0"/>
        <v/>
      </c>
      <c r="P31" s="73">
        <f t="shared" si="2"/>
        <v>0</v>
      </c>
      <c r="Q31" s="73" t="str">
        <f t="shared" si="3"/>
        <v/>
      </c>
      <c r="R31" s="73" t="str">
        <f t="shared" si="4"/>
        <v/>
      </c>
      <c r="S31" s="73" t="str">
        <f t="shared" si="5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6"/>
        <v/>
      </c>
      <c r="N32" s="15"/>
      <c r="O32" s="73" t="str">
        <f t="shared" si="0"/>
        <v/>
      </c>
      <c r="P32" s="73">
        <f t="shared" si="2"/>
        <v>0</v>
      </c>
      <c r="Q32" s="73" t="str">
        <f t="shared" si="3"/>
        <v/>
      </c>
      <c r="R32" s="73" t="str">
        <f t="shared" si="4"/>
        <v/>
      </c>
      <c r="S32" s="73" t="str">
        <f t="shared" si="5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6"/>
        <v/>
      </c>
      <c r="N33" s="15"/>
      <c r="O33" s="73" t="str">
        <f t="shared" si="0"/>
        <v/>
      </c>
      <c r="P33" s="73">
        <f t="shared" si="2"/>
        <v>0</v>
      </c>
      <c r="Q33" s="73" t="str">
        <f t="shared" si="3"/>
        <v/>
      </c>
      <c r="R33" s="73" t="str">
        <f t="shared" si="4"/>
        <v/>
      </c>
      <c r="S33" s="73" t="str">
        <f t="shared" si="5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6"/>
        <v/>
      </c>
      <c r="N34" s="15"/>
      <c r="O34" s="73" t="str">
        <f t="shared" si="0"/>
        <v/>
      </c>
      <c r="P34" s="73">
        <f t="shared" si="2"/>
        <v>0</v>
      </c>
      <c r="Q34" s="73" t="str">
        <f t="shared" si="3"/>
        <v/>
      </c>
      <c r="R34" s="73" t="str">
        <f t="shared" si="4"/>
        <v/>
      </c>
      <c r="S34" s="73" t="str">
        <f t="shared" si="5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6"/>
        <v/>
      </c>
      <c r="N35" s="15"/>
      <c r="O35" s="73" t="str">
        <f t="shared" si="0"/>
        <v/>
      </c>
      <c r="P35" s="73">
        <f t="shared" si="2"/>
        <v>0</v>
      </c>
      <c r="Q35" s="73" t="str">
        <f t="shared" si="3"/>
        <v/>
      </c>
      <c r="R35" s="73" t="str">
        <f t="shared" si="4"/>
        <v/>
      </c>
      <c r="S35" s="73" t="str">
        <f t="shared" si="5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6"/>
        <v/>
      </c>
      <c r="N36" s="15"/>
      <c r="O36" s="73" t="str">
        <f t="shared" si="0"/>
        <v/>
      </c>
      <c r="P36" s="73">
        <f t="shared" si="2"/>
        <v>0</v>
      </c>
      <c r="Q36" s="73" t="str">
        <f t="shared" si="3"/>
        <v/>
      </c>
      <c r="R36" s="73" t="str">
        <f t="shared" si="4"/>
        <v/>
      </c>
      <c r="S36" s="73" t="str">
        <f t="shared" si="5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6"/>
        <v/>
      </c>
      <c r="N37" s="15"/>
      <c r="O37" s="73" t="str">
        <f t="shared" si="0"/>
        <v/>
      </c>
      <c r="P37" s="73">
        <f t="shared" si="2"/>
        <v>0</v>
      </c>
      <c r="Q37" s="73" t="str">
        <f t="shared" si="3"/>
        <v/>
      </c>
      <c r="R37" s="73" t="str">
        <f t="shared" si="4"/>
        <v/>
      </c>
      <c r="S37" s="73" t="str">
        <f t="shared" si="5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6"/>
        <v/>
      </c>
      <c r="N38" s="15"/>
      <c r="O38" s="73" t="str">
        <f t="shared" si="0"/>
        <v/>
      </c>
      <c r="P38" s="73">
        <f t="shared" si="2"/>
        <v>0</v>
      </c>
      <c r="Q38" s="73" t="str">
        <f t="shared" si="3"/>
        <v/>
      </c>
      <c r="R38" s="73" t="str">
        <f t="shared" si="4"/>
        <v/>
      </c>
      <c r="S38" s="73" t="str">
        <f t="shared" si="5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6"/>
        <v/>
      </c>
      <c r="N39" s="15"/>
      <c r="O39" s="73" t="str">
        <f t="shared" si="0"/>
        <v/>
      </c>
      <c r="P39" s="73">
        <f t="shared" si="2"/>
        <v>0</v>
      </c>
      <c r="Q39" s="73" t="str">
        <f t="shared" si="3"/>
        <v/>
      </c>
      <c r="R39" s="73" t="str">
        <f t="shared" si="4"/>
        <v/>
      </c>
      <c r="S39" s="73" t="str">
        <f t="shared" si="5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6"/>
        <v/>
      </c>
      <c r="N40" s="15"/>
      <c r="O40" s="73" t="str">
        <f t="shared" si="0"/>
        <v/>
      </c>
      <c r="P40" s="73">
        <f t="shared" si="2"/>
        <v>0</v>
      </c>
      <c r="Q40" s="73" t="str">
        <f t="shared" si="3"/>
        <v/>
      </c>
      <c r="R40" s="73" t="str">
        <f t="shared" si="4"/>
        <v/>
      </c>
      <c r="S40" s="73" t="str">
        <f t="shared" si="5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6"/>
        <v/>
      </c>
      <c r="N41" s="15"/>
      <c r="O41" s="73" t="str">
        <f t="shared" si="0"/>
        <v/>
      </c>
      <c r="P41" s="73">
        <f t="shared" si="2"/>
        <v>0</v>
      </c>
      <c r="Q41" s="73" t="str">
        <f t="shared" si="3"/>
        <v/>
      </c>
      <c r="R41" s="73" t="str">
        <f t="shared" si="4"/>
        <v/>
      </c>
      <c r="S41" s="73" t="str">
        <f t="shared" si="5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6"/>
        <v/>
      </c>
      <c r="N42" s="15"/>
      <c r="O42" s="73" t="str">
        <f t="shared" si="0"/>
        <v/>
      </c>
      <c r="P42" s="73">
        <f t="shared" si="2"/>
        <v>0</v>
      </c>
      <c r="Q42" s="73" t="str">
        <f t="shared" si="3"/>
        <v/>
      </c>
      <c r="R42" s="73" t="str">
        <f t="shared" si="4"/>
        <v/>
      </c>
      <c r="S42" s="73" t="str">
        <f t="shared" si="5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6"/>
        <v/>
      </c>
      <c r="N43" s="15"/>
      <c r="O43" s="73" t="str">
        <f t="shared" si="0"/>
        <v/>
      </c>
      <c r="P43" s="73">
        <f t="shared" si="2"/>
        <v>0</v>
      </c>
      <c r="Q43" s="73" t="str">
        <f t="shared" si="3"/>
        <v/>
      </c>
      <c r="R43" s="73" t="str">
        <f t="shared" si="4"/>
        <v/>
      </c>
      <c r="S43" s="73" t="str">
        <f t="shared" si="5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6"/>
        <v/>
      </c>
      <c r="N44" s="15"/>
      <c r="O44" s="73" t="str">
        <f t="shared" si="0"/>
        <v/>
      </c>
      <c r="P44" s="73">
        <f t="shared" si="2"/>
        <v>0</v>
      </c>
      <c r="Q44" s="73" t="str">
        <f t="shared" si="3"/>
        <v/>
      </c>
      <c r="R44" s="73" t="str">
        <f t="shared" si="4"/>
        <v/>
      </c>
      <c r="S44" s="73" t="str">
        <f t="shared" si="5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6"/>
        <v/>
      </c>
      <c r="N45" s="15"/>
      <c r="O45" s="73" t="str">
        <f t="shared" si="0"/>
        <v/>
      </c>
      <c r="P45" s="73">
        <f t="shared" si="2"/>
        <v>0</v>
      </c>
      <c r="Q45" s="73" t="str">
        <f t="shared" si="3"/>
        <v/>
      </c>
      <c r="R45" s="73" t="str">
        <f t="shared" si="4"/>
        <v/>
      </c>
      <c r="S45" s="73" t="str">
        <f t="shared" si="5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6"/>
        <v/>
      </c>
      <c r="N46" s="15"/>
      <c r="O46" s="73" t="str">
        <f t="shared" si="0"/>
        <v/>
      </c>
      <c r="P46" s="73">
        <f t="shared" si="2"/>
        <v>0</v>
      </c>
      <c r="Q46" s="73" t="str">
        <f t="shared" si="3"/>
        <v/>
      </c>
      <c r="R46" s="73" t="str">
        <f t="shared" si="4"/>
        <v/>
      </c>
      <c r="S46" s="73" t="str">
        <f t="shared" si="5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6"/>
        <v/>
      </c>
      <c r="N47" s="15"/>
      <c r="O47" s="73" t="str">
        <f t="shared" si="0"/>
        <v/>
      </c>
      <c r="P47" s="73">
        <f t="shared" si="2"/>
        <v>0</v>
      </c>
      <c r="Q47" s="73" t="str">
        <f t="shared" si="3"/>
        <v/>
      </c>
      <c r="R47" s="73" t="str">
        <f t="shared" si="4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6"/>
        <v/>
      </c>
      <c r="N48" s="15"/>
      <c r="O48" s="73" t="str">
        <f t="shared" si="0"/>
        <v/>
      </c>
      <c r="P48" s="73">
        <f t="shared" si="2"/>
        <v>0</v>
      </c>
      <c r="Q48" s="73" t="str">
        <f t="shared" si="3"/>
        <v/>
      </c>
      <c r="R48" s="73" t="str">
        <f t="shared" si="4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6"/>
        <v/>
      </c>
      <c r="N49" s="15"/>
      <c r="O49" s="73" t="str">
        <f t="shared" si="0"/>
        <v/>
      </c>
      <c r="P49" s="73">
        <f t="shared" si="2"/>
        <v>0</v>
      </c>
      <c r="Q49" s="73" t="str">
        <f t="shared" si="3"/>
        <v/>
      </c>
      <c r="R49" s="73" t="str">
        <f t="shared" si="4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6"/>
        <v/>
      </c>
      <c r="N50" s="15"/>
      <c r="O50" s="73" t="str">
        <f t="shared" si="0"/>
        <v/>
      </c>
      <c r="P50" s="73">
        <f t="shared" si="2"/>
        <v>0</v>
      </c>
      <c r="Q50" s="73" t="str">
        <f t="shared" si="3"/>
        <v/>
      </c>
      <c r="R50" s="73" t="str">
        <f t="shared" si="4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6"/>
        <v/>
      </c>
      <c r="N51" s="15"/>
      <c r="O51" s="73" t="str">
        <f t="shared" si="0"/>
        <v/>
      </c>
      <c r="P51" s="73">
        <f t="shared" si="2"/>
        <v>0</v>
      </c>
      <c r="Q51" s="73" t="str">
        <f t="shared" si="3"/>
        <v/>
      </c>
      <c r="R51" s="73" t="str">
        <f t="shared" si="4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6"/>
        <v/>
      </c>
      <c r="N52" s="15"/>
      <c r="O52" s="73" t="str">
        <f t="shared" si="0"/>
        <v/>
      </c>
      <c r="P52" s="73">
        <f t="shared" si="2"/>
        <v>0</v>
      </c>
      <c r="Q52" s="73" t="str">
        <f t="shared" si="3"/>
        <v/>
      </c>
      <c r="R52" s="73" t="str">
        <f t="shared" si="4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6"/>
        <v/>
      </c>
      <c r="N53" s="15"/>
      <c r="O53" s="73" t="str">
        <f t="shared" si="0"/>
        <v/>
      </c>
      <c r="P53" s="73">
        <f t="shared" si="2"/>
        <v>0</v>
      </c>
      <c r="Q53" s="73" t="str">
        <f t="shared" si="3"/>
        <v/>
      </c>
      <c r="R53" s="73" t="str">
        <f t="shared" si="4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6"/>
        <v/>
      </c>
      <c r="N54" s="15"/>
      <c r="O54" s="73" t="str">
        <f t="shared" si="0"/>
        <v/>
      </c>
      <c r="P54" s="73">
        <f t="shared" si="2"/>
        <v>0</v>
      </c>
      <c r="Q54" s="73" t="str">
        <f t="shared" si="3"/>
        <v/>
      </c>
      <c r="R54" s="73" t="str">
        <f t="shared" si="4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6"/>
        <v/>
      </c>
      <c r="N55" s="15"/>
      <c r="O55" s="73" t="str">
        <f t="shared" si="0"/>
        <v/>
      </c>
      <c r="P55" s="73">
        <f t="shared" si="2"/>
        <v>0</v>
      </c>
      <c r="Q55" s="73" t="str">
        <f t="shared" si="3"/>
        <v/>
      </c>
      <c r="R55" s="73" t="str">
        <f t="shared" si="4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6"/>
        <v/>
      </c>
      <c r="N56" s="15"/>
      <c r="O56" s="73" t="str">
        <f t="shared" si="0"/>
        <v/>
      </c>
      <c r="P56" s="73">
        <f t="shared" si="2"/>
        <v>0</v>
      </c>
      <c r="Q56" s="73" t="str">
        <f t="shared" si="3"/>
        <v/>
      </c>
      <c r="R56" s="73" t="str">
        <f t="shared" si="4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6"/>
        <v/>
      </c>
      <c r="N57" s="15"/>
      <c r="O57" s="73" t="str">
        <f t="shared" si="0"/>
        <v/>
      </c>
      <c r="P57" s="73">
        <f t="shared" si="2"/>
        <v>0</v>
      </c>
      <c r="Q57" s="73" t="str">
        <f t="shared" si="3"/>
        <v/>
      </c>
      <c r="R57" s="73" t="str">
        <f t="shared" si="4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6"/>
        <v/>
      </c>
      <c r="N58" s="15"/>
      <c r="O58" s="73" t="str">
        <f t="shared" si="0"/>
        <v/>
      </c>
      <c r="P58" s="73">
        <f t="shared" si="2"/>
        <v>0</v>
      </c>
      <c r="Q58" s="73" t="str">
        <f t="shared" si="3"/>
        <v/>
      </c>
      <c r="R58" s="73" t="str">
        <f t="shared" si="4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6"/>
        <v/>
      </c>
      <c r="N59" s="15"/>
      <c r="O59" s="73" t="str">
        <f t="shared" si="0"/>
        <v/>
      </c>
      <c r="P59" s="73">
        <f t="shared" si="2"/>
        <v>0</v>
      </c>
      <c r="Q59" s="73" t="str">
        <f t="shared" si="3"/>
        <v/>
      </c>
      <c r="R59" s="73" t="str">
        <f t="shared" si="4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6"/>
        <v/>
      </c>
      <c r="N60" s="15"/>
      <c r="O60" s="73" t="str">
        <f t="shared" si="0"/>
        <v/>
      </c>
      <c r="P60" s="73">
        <f t="shared" si="2"/>
        <v>0</v>
      </c>
      <c r="Q60" s="73" t="str">
        <f t="shared" si="3"/>
        <v/>
      </c>
      <c r="R60" s="73" t="str">
        <f t="shared" si="4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6"/>
        <v/>
      </c>
      <c r="N61" s="15"/>
      <c r="O61" s="73" t="str">
        <f t="shared" si="0"/>
        <v/>
      </c>
      <c r="P61" s="73">
        <f t="shared" si="2"/>
        <v>0</v>
      </c>
      <c r="Q61" s="73" t="str">
        <f t="shared" si="3"/>
        <v/>
      </c>
      <c r="R61" s="73" t="str">
        <f t="shared" si="4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6"/>
        <v/>
      </c>
      <c r="N62" s="15"/>
      <c r="O62" s="73" t="str">
        <f t="shared" si="0"/>
        <v/>
      </c>
      <c r="P62" s="73">
        <f t="shared" si="2"/>
        <v>0</v>
      </c>
      <c r="Q62" s="73" t="str">
        <f t="shared" si="3"/>
        <v/>
      </c>
      <c r="R62" s="73" t="str">
        <f t="shared" si="4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6"/>
        <v/>
      </c>
      <c r="N63" s="15"/>
      <c r="O63" s="73" t="str">
        <f t="shared" si="0"/>
        <v/>
      </c>
      <c r="P63" s="73">
        <f t="shared" si="2"/>
        <v>0</v>
      </c>
      <c r="Q63" s="73" t="str">
        <f t="shared" si="3"/>
        <v/>
      </c>
      <c r="R63" s="73" t="str">
        <f t="shared" si="4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6"/>
        <v/>
      </c>
      <c r="N64" s="15"/>
      <c r="O64" s="73" t="str">
        <f t="shared" si="0"/>
        <v/>
      </c>
      <c r="P64" s="73">
        <f t="shared" si="2"/>
        <v>0</v>
      </c>
      <c r="Q64" s="73" t="str">
        <f t="shared" si="3"/>
        <v/>
      </c>
      <c r="R64" s="73" t="str">
        <f t="shared" si="4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6"/>
        <v/>
      </c>
      <c r="N65" s="15"/>
      <c r="O65" s="73" t="str">
        <f t="shared" si="0"/>
        <v/>
      </c>
      <c r="P65" s="73">
        <f t="shared" si="2"/>
        <v>0</v>
      </c>
      <c r="Q65" s="73" t="str">
        <f t="shared" si="3"/>
        <v/>
      </c>
      <c r="R65" s="73" t="str">
        <f t="shared" si="4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6"/>
        <v/>
      </c>
      <c r="N66" s="15"/>
      <c r="O66" s="73" t="str">
        <f t="shared" si="0"/>
        <v/>
      </c>
      <c r="P66" s="73">
        <f t="shared" si="2"/>
        <v>0</v>
      </c>
      <c r="Q66" s="73" t="str">
        <f t="shared" si="3"/>
        <v/>
      </c>
      <c r="R66" s="73" t="str">
        <f t="shared" si="4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6"/>
        <v/>
      </c>
      <c r="N67" s="15"/>
      <c r="O67" s="73" t="str">
        <f t="shared" si="0"/>
        <v/>
      </c>
      <c r="P67" s="73">
        <f t="shared" si="2"/>
        <v>0</v>
      </c>
      <c r="Q67" s="73" t="str">
        <f t="shared" si="3"/>
        <v/>
      </c>
      <c r="R67" s="73" t="str">
        <f t="shared" si="4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6"/>
        <v/>
      </c>
      <c r="N68" s="15"/>
      <c r="O68" s="73" t="str">
        <f t="shared" si="0"/>
        <v/>
      </c>
      <c r="P68" s="73">
        <f t="shared" si="2"/>
        <v>0</v>
      </c>
      <c r="Q68" s="73" t="str">
        <f t="shared" si="3"/>
        <v/>
      </c>
      <c r="R68" s="73" t="str">
        <f t="shared" si="4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6"/>
        <v/>
      </c>
      <c r="N69" s="15"/>
      <c r="O69" s="73" t="str">
        <f t="shared" si="0"/>
        <v/>
      </c>
      <c r="P69" s="73">
        <f t="shared" si="2"/>
        <v>0</v>
      </c>
      <c r="Q69" s="73" t="str">
        <f t="shared" si="3"/>
        <v/>
      </c>
      <c r="R69" s="73" t="str">
        <f t="shared" si="4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6"/>
        <v/>
      </c>
      <c r="N70" s="15"/>
      <c r="O70" s="73" t="str">
        <f t="shared" si="0"/>
        <v/>
      </c>
      <c r="P70" s="73">
        <f t="shared" si="2"/>
        <v>0</v>
      </c>
      <c r="Q70" s="73" t="str">
        <f t="shared" si="3"/>
        <v/>
      </c>
      <c r="R70" s="73" t="str">
        <f t="shared" si="4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6"/>
        <v/>
      </c>
      <c r="N71" s="15"/>
      <c r="O71" s="73" t="str">
        <f t="shared" si="0"/>
        <v/>
      </c>
      <c r="P71" s="73">
        <f t="shared" si="2"/>
        <v>0</v>
      </c>
      <c r="Q71" s="73" t="str">
        <f t="shared" si="3"/>
        <v/>
      </c>
      <c r="R71" s="73" t="str">
        <f t="shared" si="4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6"/>
        <v/>
      </c>
      <c r="N72" s="15"/>
      <c r="O72" s="73" t="str">
        <f t="shared" si="0"/>
        <v/>
      </c>
      <c r="P72" s="73">
        <f t="shared" si="2"/>
        <v>0</v>
      </c>
      <c r="Q72" s="73" t="str">
        <f t="shared" si="3"/>
        <v/>
      </c>
      <c r="R72" s="73" t="str">
        <f t="shared" si="4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6"/>
        <v/>
      </c>
      <c r="N73" s="15"/>
      <c r="O73" s="73" t="str">
        <f t="shared" si="0"/>
        <v/>
      </c>
      <c r="P73" s="73">
        <f t="shared" si="2"/>
        <v>0</v>
      </c>
      <c r="Q73" s="73" t="str">
        <f t="shared" si="3"/>
        <v/>
      </c>
      <c r="R73" s="73" t="str">
        <f t="shared" si="4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6"/>
        <v/>
      </c>
      <c r="N74" s="15"/>
      <c r="O74" s="73" t="str">
        <f t="shared" si="0"/>
        <v/>
      </c>
      <c r="P74" s="73">
        <f t="shared" si="2"/>
        <v>0</v>
      </c>
      <c r="Q74" s="73" t="str">
        <f t="shared" si="3"/>
        <v/>
      </c>
      <c r="R74" s="73" t="str">
        <f t="shared" si="4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6"/>
        <v/>
      </c>
      <c r="N75" s="15"/>
      <c r="O75" s="73" t="str">
        <f t="shared" si="0"/>
        <v/>
      </c>
      <c r="P75" s="73">
        <f t="shared" si="2"/>
        <v>0</v>
      </c>
      <c r="Q75" s="73" t="str">
        <f t="shared" si="3"/>
        <v/>
      </c>
      <c r="R75" s="73" t="str">
        <f t="shared" si="4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6"/>
        <v/>
      </c>
      <c r="N76" s="15"/>
      <c r="O76" s="73" t="str">
        <f t="shared" si="0"/>
        <v/>
      </c>
      <c r="P76" s="73">
        <f t="shared" si="2"/>
        <v>0</v>
      </c>
      <c r="Q76" s="73" t="str">
        <f t="shared" si="3"/>
        <v/>
      </c>
      <c r="R76" s="73" t="str">
        <f t="shared" si="4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6"/>
        <v/>
      </c>
      <c r="N77" s="15"/>
      <c r="O77" s="73" t="str">
        <f t="shared" si="0"/>
        <v/>
      </c>
      <c r="P77" s="73">
        <f t="shared" si="2"/>
        <v>0</v>
      </c>
      <c r="Q77" s="73" t="str">
        <f t="shared" si="3"/>
        <v/>
      </c>
      <c r="R77" s="73" t="str">
        <f t="shared" si="4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6"/>
        <v/>
      </c>
      <c r="N78" s="15"/>
      <c r="O78" s="73" t="str">
        <f t="shared" si="0"/>
        <v/>
      </c>
      <c r="P78" s="73">
        <f t="shared" si="2"/>
        <v>0</v>
      </c>
      <c r="Q78" s="73" t="str">
        <f t="shared" si="3"/>
        <v/>
      </c>
      <c r="R78" s="73" t="str">
        <f t="shared" si="4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N79" s="15"/>
      <c r="O79" s="73" t="str">
        <f t="shared" ref="O79:O142" si="8">IF($H79="E",G79,"")</f>
        <v/>
      </c>
      <c r="P79" s="73">
        <f t="shared" si="2"/>
        <v>0</v>
      </c>
      <c r="Q79" s="73" t="str">
        <f t="shared" si="3"/>
        <v/>
      </c>
      <c r="R79" s="73" t="str">
        <f t="shared" si="4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N80" s="15"/>
      <c r="O80" s="73" t="str">
        <f t="shared" si="8"/>
        <v/>
      </c>
      <c r="P80" s="73">
        <f t="shared" ref="P80:P143" si="9">IF($H80=0%,G80,"")</f>
        <v>0</v>
      </c>
      <c r="Q80" s="73" t="str">
        <f t="shared" ref="Q80:Q143" si="10">IF(OR($H80=2%,$H80=6%,$H80=8%),$I80/$H80,"")</f>
        <v/>
      </c>
      <c r="R80" s="73" t="str">
        <f t="shared" ref="R80:R143" si="11">IF(OR($H80=15%,$H80=16%),$I80/$H80,"")</f>
        <v/>
      </c>
      <c r="S80" s="73" t="str">
        <f t="shared" ref="S80:S143" si="12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N81" s="15"/>
      <c r="O81" s="73" t="str">
        <f t="shared" si="8"/>
        <v/>
      </c>
      <c r="P81" s="73">
        <f t="shared" si="9"/>
        <v>0</v>
      </c>
      <c r="Q81" s="73" t="str">
        <f t="shared" si="10"/>
        <v/>
      </c>
      <c r="R81" s="73" t="str">
        <f t="shared" si="11"/>
        <v/>
      </c>
      <c r="S81" s="73" t="str">
        <f t="shared" si="12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N82" s="15"/>
      <c r="O82" s="73" t="str">
        <f t="shared" si="8"/>
        <v/>
      </c>
      <c r="P82" s="73">
        <f t="shared" si="9"/>
        <v>0</v>
      </c>
      <c r="Q82" s="73" t="str">
        <f t="shared" si="10"/>
        <v/>
      </c>
      <c r="R82" s="73" t="str">
        <f t="shared" si="11"/>
        <v/>
      </c>
      <c r="S82" s="73" t="str">
        <f t="shared" si="12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N83" s="15"/>
      <c r="O83" s="73" t="str">
        <f t="shared" si="8"/>
        <v/>
      </c>
      <c r="P83" s="73">
        <f t="shared" si="9"/>
        <v>0</v>
      </c>
      <c r="Q83" s="73" t="str">
        <f t="shared" si="10"/>
        <v/>
      </c>
      <c r="R83" s="73" t="str">
        <f t="shared" si="11"/>
        <v/>
      </c>
      <c r="S83" s="73" t="str">
        <f t="shared" si="12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N84" s="15"/>
      <c r="O84" s="73" t="str">
        <f t="shared" si="8"/>
        <v/>
      </c>
      <c r="P84" s="73">
        <f t="shared" si="9"/>
        <v>0</v>
      </c>
      <c r="Q84" s="73" t="str">
        <f t="shared" si="10"/>
        <v/>
      </c>
      <c r="R84" s="73" t="str">
        <f t="shared" si="11"/>
        <v/>
      </c>
      <c r="S84" s="73" t="str">
        <f t="shared" si="12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N85" s="15"/>
      <c r="O85" s="73" t="str">
        <f t="shared" si="8"/>
        <v/>
      </c>
      <c r="P85" s="73">
        <f t="shared" si="9"/>
        <v>0</v>
      </c>
      <c r="Q85" s="73" t="str">
        <f t="shared" si="10"/>
        <v/>
      </c>
      <c r="R85" s="73" t="str">
        <f t="shared" si="11"/>
        <v/>
      </c>
      <c r="S85" s="73" t="str">
        <f t="shared" si="12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N86" s="15"/>
      <c r="O86" s="73" t="str">
        <f t="shared" si="8"/>
        <v/>
      </c>
      <c r="P86" s="73">
        <f t="shared" si="9"/>
        <v>0</v>
      </c>
      <c r="Q86" s="73" t="str">
        <f t="shared" si="10"/>
        <v/>
      </c>
      <c r="R86" s="73" t="str">
        <f t="shared" si="11"/>
        <v/>
      </c>
      <c r="S86" s="73" t="str">
        <f t="shared" si="12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N87" s="15"/>
      <c r="O87" s="73" t="str">
        <f t="shared" si="8"/>
        <v/>
      </c>
      <c r="P87" s="73">
        <f t="shared" si="9"/>
        <v>0</v>
      </c>
      <c r="Q87" s="73" t="str">
        <f t="shared" si="10"/>
        <v/>
      </c>
      <c r="R87" s="73" t="str">
        <f t="shared" si="11"/>
        <v/>
      </c>
      <c r="S87" s="73" t="str">
        <f t="shared" si="12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N88" s="15"/>
      <c r="O88" s="73" t="str">
        <f t="shared" si="8"/>
        <v/>
      </c>
      <c r="P88" s="73">
        <f t="shared" si="9"/>
        <v>0</v>
      </c>
      <c r="Q88" s="73" t="str">
        <f t="shared" si="10"/>
        <v/>
      </c>
      <c r="R88" s="73" t="str">
        <f t="shared" si="11"/>
        <v/>
      </c>
      <c r="S88" s="73" t="str">
        <f t="shared" si="12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N89" s="15"/>
      <c r="O89" s="73" t="str">
        <f t="shared" si="8"/>
        <v/>
      </c>
      <c r="P89" s="73">
        <f t="shared" si="9"/>
        <v>0</v>
      </c>
      <c r="Q89" s="73" t="str">
        <f t="shared" si="10"/>
        <v/>
      </c>
      <c r="R89" s="73" t="str">
        <f t="shared" si="11"/>
        <v/>
      </c>
      <c r="S89" s="73" t="str">
        <f t="shared" si="12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N90" s="15"/>
      <c r="O90" s="73" t="str">
        <f t="shared" si="8"/>
        <v/>
      </c>
      <c r="P90" s="73">
        <f t="shared" si="9"/>
        <v>0</v>
      </c>
      <c r="Q90" s="73" t="str">
        <f t="shared" si="10"/>
        <v/>
      </c>
      <c r="R90" s="73" t="str">
        <f t="shared" si="11"/>
        <v/>
      </c>
      <c r="S90" s="73" t="str">
        <f t="shared" si="12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N91" s="15"/>
      <c r="O91" s="73" t="str">
        <f t="shared" si="8"/>
        <v/>
      </c>
      <c r="P91" s="73">
        <f t="shared" si="9"/>
        <v>0</v>
      </c>
      <c r="Q91" s="73" t="str">
        <f t="shared" si="10"/>
        <v/>
      </c>
      <c r="R91" s="73" t="str">
        <f t="shared" si="11"/>
        <v/>
      </c>
      <c r="S91" s="73" t="str">
        <f t="shared" si="12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N92" s="15"/>
      <c r="O92" s="73" t="str">
        <f t="shared" si="8"/>
        <v/>
      </c>
      <c r="P92" s="73">
        <f t="shared" si="9"/>
        <v>0</v>
      </c>
      <c r="Q92" s="73" t="str">
        <f t="shared" si="10"/>
        <v/>
      </c>
      <c r="R92" s="73" t="str">
        <f t="shared" si="11"/>
        <v/>
      </c>
      <c r="S92" s="73" t="str">
        <f t="shared" si="12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N93" s="15"/>
      <c r="O93" s="73" t="str">
        <f t="shared" si="8"/>
        <v/>
      </c>
      <c r="P93" s="73">
        <f t="shared" si="9"/>
        <v>0</v>
      </c>
      <c r="Q93" s="73" t="str">
        <f t="shared" si="10"/>
        <v/>
      </c>
      <c r="R93" s="73" t="str">
        <f t="shared" si="11"/>
        <v/>
      </c>
      <c r="S93" s="73" t="str">
        <f t="shared" si="12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N94" s="15"/>
      <c r="O94" s="73" t="str">
        <f t="shared" si="8"/>
        <v/>
      </c>
      <c r="P94" s="73">
        <f t="shared" si="9"/>
        <v>0</v>
      </c>
      <c r="Q94" s="73" t="str">
        <f t="shared" si="10"/>
        <v/>
      </c>
      <c r="R94" s="73" t="str">
        <f t="shared" si="11"/>
        <v/>
      </c>
      <c r="S94" s="73" t="str">
        <f t="shared" si="12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N95" s="15"/>
      <c r="O95" s="73" t="str">
        <f t="shared" si="8"/>
        <v/>
      </c>
      <c r="P95" s="73">
        <f t="shared" si="9"/>
        <v>0</v>
      </c>
      <c r="Q95" s="73" t="str">
        <f t="shared" si="10"/>
        <v/>
      </c>
      <c r="R95" s="73" t="str">
        <f t="shared" si="11"/>
        <v/>
      </c>
      <c r="S95" s="73" t="str">
        <f t="shared" si="12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N96" s="15"/>
      <c r="O96" s="73" t="str">
        <f t="shared" si="8"/>
        <v/>
      </c>
      <c r="P96" s="73">
        <f t="shared" si="9"/>
        <v>0</v>
      </c>
      <c r="Q96" s="73" t="str">
        <f t="shared" si="10"/>
        <v/>
      </c>
      <c r="R96" s="73" t="str">
        <f t="shared" si="11"/>
        <v/>
      </c>
      <c r="S96" s="73" t="str">
        <f t="shared" si="12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N97" s="15"/>
      <c r="O97" s="73" t="str">
        <f t="shared" si="8"/>
        <v/>
      </c>
      <c r="P97" s="73">
        <f t="shared" si="9"/>
        <v>0</v>
      </c>
      <c r="Q97" s="73" t="str">
        <f t="shared" si="10"/>
        <v/>
      </c>
      <c r="R97" s="73" t="str">
        <f t="shared" si="11"/>
        <v/>
      </c>
      <c r="S97" s="73" t="str">
        <f t="shared" si="12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N98" s="15"/>
      <c r="O98" s="73" t="str">
        <f t="shared" si="8"/>
        <v/>
      </c>
      <c r="P98" s="73">
        <f t="shared" si="9"/>
        <v>0</v>
      </c>
      <c r="Q98" s="73" t="str">
        <f t="shared" si="10"/>
        <v/>
      </c>
      <c r="R98" s="73" t="str">
        <f t="shared" si="11"/>
        <v/>
      </c>
      <c r="S98" s="73" t="str">
        <f t="shared" si="12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N99" s="15"/>
      <c r="O99" s="73" t="str">
        <f t="shared" si="8"/>
        <v/>
      </c>
      <c r="P99" s="73">
        <f t="shared" si="9"/>
        <v>0</v>
      </c>
      <c r="Q99" s="73" t="str">
        <f t="shared" si="10"/>
        <v/>
      </c>
      <c r="R99" s="73" t="str">
        <f t="shared" si="11"/>
        <v/>
      </c>
      <c r="S99" s="73" t="str">
        <f t="shared" si="12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N100" s="15"/>
      <c r="O100" s="73" t="str">
        <f t="shared" si="8"/>
        <v/>
      </c>
      <c r="P100" s="73">
        <f t="shared" si="9"/>
        <v>0</v>
      </c>
      <c r="Q100" s="73" t="str">
        <f t="shared" si="10"/>
        <v/>
      </c>
      <c r="R100" s="73" t="str">
        <f t="shared" si="11"/>
        <v/>
      </c>
      <c r="S100" s="73" t="str">
        <f t="shared" si="12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N101" s="15"/>
      <c r="O101" s="73" t="str">
        <f t="shared" si="8"/>
        <v/>
      </c>
      <c r="P101" s="73">
        <f t="shared" si="9"/>
        <v>0</v>
      </c>
      <c r="Q101" s="73" t="str">
        <f t="shared" si="10"/>
        <v/>
      </c>
      <c r="R101" s="73" t="str">
        <f t="shared" si="11"/>
        <v/>
      </c>
      <c r="S101" s="73" t="str">
        <f t="shared" si="12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N102" s="15"/>
      <c r="O102" s="73" t="str">
        <f t="shared" si="8"/>
        <v/>
      </c>
      <c r="P102" s="73">
        <f t="shared" si="9"/>
        <v>0</v>
      </c>
      <c r="Q102" s="73" t="str">
        <f t="shared" si="10"/>
        <v/>
      </c>
      <c r="R102" s="73" t="str">
        <f t="shared" si="11"/>
        <v/>
      </c>
      <c r="S102" s="73" t="str">
        <f t="shared" si="12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N103" s="15"/>
      <c r="O103" s="73" t="str">
        <f t="shared" si="8"/>
        <v/>
      </c>
      <c r="P103" s="73">
        <f t="shared" si="9"/>
        <v>0</v>
      </c>
      <c r="Q103" s="73" t="str">
        <f t="shared" si="10"/>
        <v/>
      </c>
      <c r="R103" s="73" t="str">
        <f t="shared" si="11"/>
        <v/>
      </c>
      <c r="S103" s="73" t="str">
        <f t="shared" si="12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N104" s="15"/>
      <c r="O104" s="73" t="str">
        <f t="shared" si="8"/>
        <v/>
      </c>
      <c r="P104" s="73">
        <f t="shared" si="9"/>
        <v>0</v>
      </c>
      <c r="Q104" s="73" t="str">
        <f t="shared" si="10"/>
        <v/>
      </c>
      <c r="R104" s="73" t="str">
        <f t="shared" si="11"/>
        <v/>
      </c>
      <c r="S104" s="73" t="str">
        <f t="shared" si="12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N105" s="15"/>
      <c r="O105" s="73" t="str">
        <f t="shared" si="8"/>
        <v/>
      </c>
      <c r="P105" s="73">
        <f t="shared" si="9"/>
        <v>0</v>
      </c>
      <c r="Q105" s="73" t="str">
        <f t="shared" si="10"/>
        <v/>
      </c>
      <c r="R105" s="73" t="str">
        <f t="shared" si="11"/>
        <v/>
      </c>
      <c r="S105" s="73" t="str">
        <f t="shared" si="12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N106" s="15"/>
      <c r="O106" s="73" t="str">
        <f t="shared" si="8"/>
        <v/>
      </c>
      <c r="P106" s="73">
        <f t="shared" si="9"/>
        <v>0</v>
      </c>
      <c r="Q106" s="73" t="str">
        <f t="shared" si="10"/>
        <v/>
      </c>
      <c r="R106" s="73" t="str">
        <f t="shared" si="11"/>
        <v/>
      </c>
      <c r="S106" s="73" t="str">
        <f t="shared" si="12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N107" s="15"/>
      <c r="O107" s="73" t="str">
        <f t="shared" si="8"/>
        <v/>
      </c>
      <c r="P107" s="73">
        <f t="shared" si="9"/>
        <v>0</v>
      </c>
      <c r="Q107" s="73" t="str">
        <f t="shared" si="10"/>
        <v/>
      </c>
      <c r="R107" s="73" t="str">
        <f t="shared" si="11"/>
        <v/>
      </c>
      <c r="S107" s="73" t="str">
        <f t="shared" si="12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N108" s="15"/>
      <c r="O108" s="73" t="str">
        <f t="shared" si="8"/>
        <v/>
      </c>
      <c r="P108" s="73">
        <f t="shared" si="9"/>
        <v>0</v>
      </c>
      <c r="Q108" s="73" t="str">
        <f t="shared" si="10"/>
        <v/>
      </c>
      <c r="R108" s="73" t="str">
        <f t="shared" si="11"/>
        <v/>
      </c>
      <c r="S108" s="73" t="str">
        <f t="shared" si="12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N109" s="15"/>
      <c r="O109" s="73" t="str">
        <f t="shared" si="8"/>
        <v/>
      </c>
      <c r="P109" s="73">
        <f t="shared" si="9"/>
        <v>0</v>
      </c>
      <c r="Q109" s="73" t="str">
        <f t="shared" si="10"/>
        <v/>
      </c>
      <c r="R109" s="73" t="str">
        <f t="shared" si="11"/>
        <v/>
      </c>
      <c r="S109" s="73" t="str">
        <f t="shared" si="12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N110" s="15"/>
      <c r="O110" s="73" t="str">
        <f t="shared" si="8"/>
        <v/>
      </c>
      <c r="P110" s="73">
        <f t="shared" si="9"/>
        <v>0</v>
      </c>
      <c r="Q110" s="73" t="str">
        <f t="shared" si="10"/>
        <v/>
      </c>
      <c r="R110" s="73" t="str">
        <f t="shared" si="11"/>
        <v/>
      </c>
      <c r="S110" s="73" t="str">
        <f t="shared" si="12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N111" s="15"/>
      <c r="O111" s="73" t="str">
        <f t="shared" si="8"/>
        <v/>
      </c>
      <c r="P111" s="73">
        <f t="shared" si="9"/>
        <v>0</v>
      </c>
      <c r="Q111" s="73" t="str">
        <f t="shared" si="10"/>
        <v/>
      </c>
      <c r="R111" s="73" t="str">
        <f t="shared" si="11"/>
        <v/>
      </c>
      <c r="S111" s="73" t="str">
        <f t="shared" si="12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N112" s="15"/>
      <c r="O112" s="73" t="str">
        <f t="shared" si="8"/>
        <v/>
      </c>
      <c r="P112" s="73">
        <f t="shared" si="9"/>
        <v>0</v>
      </c>
      <c r="Q112" s="73" t="str">
        <f t="shared" si="10"/>
        <v/>
      </c>
      <c r="R112" s="73" t="str">
        <f t="shared" si="11"/>
        <v/>
      </c>
      <c r="S112" s="73" t="str">
        <f t="shared" si="12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N113" s="15"/>
      <c r="O113" s="73" t="str">
        <f t="shared" si="8"/>
        <v/>
      </c>
      <c r="P113" s="73">
        <f t="shared" si="9"/>
        <v>0</v>
      </c>
      <c r="Q113" s="73" t="str">
        <f t="shared" si="10"/>
        <v/>
      </c>
      <c r="R113" s="73" t="str">
        <f t="shared" si="11"/>
        <v/>
      </c>
      <c r="S113" s="73" t="str">
        <f t="shared" si="12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N114" s="15"/>
      <c r="O114" s="73" t="str">
        <f t="shared" si="8"/>
        <v/>
      </c>
      <c r="P114" s="73">
        <f t="shared" si="9"/>
        <v>0</v>
      </c>
      <c r="Q114" s="73" t="str">
        <f t="shared" si="10"/>
        <v/>
      </c>
      <c r="R114" s="73" t="str">
        <f t="shared" si="11"/>
        <v/>
      </c>
      <c r="S114" s="73" t="str">
        <f t="shared" si="12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N115" s="15"/>
      <c r="O115" s="73" t="str">
        <f t="shared" si="8"/>
        <v/>
      </c>
      <c r="P115" s="73">
        <f t="shared" si="9"/>
        <v>0</v>
      </c>
      <c r="Q115" s="73" t="str">
        <f t="shared" si="10"/>
        <v/>
      </c>
      <c r="R115" s="73" t="str">
        <f t="shared" si="11"/>
        <v/>
      </c>
      <c r="S115" s="73" t="str">
        <f t="shared" si="12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N116" s="15"/>
      <c r="O116" s="73" t="str">
        <f t="shared" si="8"/>
        <v/>
      </c>
      <c r="P116" s="73">
        <f t="shared" si="9"/>
        <v>0</v>
      </c>
      <c r="Q116" s="73" t="str">
        <f t="shared" si="10"/>
        <v/>
      </c>
      <c r="R116" s="73" t="str">
        <f t="shared" si="11"/>
        <v/>
      </c>
      <c r="S116" s="73" t="str">
        <f t="shared" si="12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N117" s="15"/>
      <c r="O117" s="73" t="str">
        <f t="shared" si="8"/>
        <v/>
      </c>
      <c r="P117" s="73">
        <f t="shared" si="9"/>
        <v>0</v>
      </c>
      <c r="Q117" s="73" t="str">
        <f t="shared" si="10"/>
        <v/>
      </c>
      <c r="R117" s="73" t="str">
        <f t="shared" si="11"/>
        <v/>
      </c>
      <c r="S117" s="73" t="str">
        <f t="shared" si="12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N118" s="15"/>
      <c r="O118" s="73" t="str">
        <f t="shared" si="8"/>
        <v/>
      </c>
      <c r="P118" s="73">
        <f t="shared" si="9"/>
        <v>0</v>
      </c>
      <c r="Q118" s="73" t="str">
        <f t="shared" si="10"/>
        <v/>
      </c>
      <c r="R118" s="73" t="str">
        <f t="shared" si="11"/>
        <v/>
      </c>
      <c r="S118" s="73" t="str">
        <f t="shared" si="12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N119" s="15"/>
      <c r="O119" s="73" t="str">
        <f t="shared" si="8"/>
        <v/>
      </c>
      <c r="P119" s="73">
        <f t="shared" si="9"/>
        <v>0</v>
      </c>
      <c r="Q119" s="73" t="str">
        <f t="shared" si="10"/>
        <v/>
      </c>
      <c r="R119" s="73" t="str">
        <f t="shared" si="11"/>
        <v/>
      </c>
      <c r="S119" s="73" t="str">
        <f t="shared" si="12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N120" s="15"/>
      <c r="O120" s="73" t="str">
        <f t="shared" si="8"/>
        <v/>
      </c>
      <c r="P120" s="73">
        <f t="shared" si="9"/>
        <v>0</v>
      </c>
      <c r="Q120" s="73" t="str">
        <f t="shared" si="10"/>
        <v/>
      </c>
      <c r="R120" s="73" t="str">
        <f t="shared" si="11"/>
        <v/>
      </c>
      <c r="S120" s="73" t="str">
        <f t="shared" si="12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N121" s="15"/>
      <c r="O121" s="73" t="str">
        <f t="shared" si="8"/>
        <v/>
      </c>
      <c r="P121" s="73">
        <f t="shared" si="9"/>
        <v>0</v>
      </c>
      <c r="Q121" s="73" t="str">
        <f t="shared" si="10"/>
        <v/>
      </c>
      <c r="R121" s="73" t="str">
        <f t="shared" si="11"/>
        <v/>
      </c>
      <c r="S121" s="73" t="str">
        <f t="shared" si="12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N122" s="15"/>
      <c r="O122" s="73" t="str">
        <f t="shared" si="8"/>
        <v/>
      </c>
      <c r="P122" s="73">
        <f t="shared" si="9"/>
        <v>0</v>
      </c>
      <c r="Q122" s="73" t="str">
        <f t="shared" si="10"/>
        <v/>
      </c>
      <c r="R122" s="73" t="str">
        <f t="shared" si="11"/>
        <v/>
      </c>
      <c r="S122" s="73" t="str">
        <f t="shared" si="12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N123" s="15"/>
      <c r="O123" s="73" t="str">
        <f t="shared" si="8"/>
        <v/>
      </c>
      <c r="P123" s="73">
        <f t="shared" si="9"/>
        <v>0</v>
      </c>
      <c r="Q123" s="73" t="str">
        <f t="shared" si="10"/>
        <v/>
      </c>
      <c r="R123" s="73" t="str">
        <f t="shared" si="11"/>
        <v/>
      </c>
      <c r="S123" s="73" t="str">
        <f t="shared" si="12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N124" s="15"/>
      <c r="O124" s="73" t="str">
        <f t="shared" si="8"/>
        <v/>
      </c>
      <c r="P124" s="73">
        <f t="shared" si="9"/>
        <v>0</v>
      </c>
      <c r="Q124" s="73" t="str">
        <f t="shared" si="10"/>
        <v/>
      </c>
      <c r="R124" s="73" t="str">
        <f t="shared" si="11"/>
        <v/>
      </c>
      <c r="S124" s="73" t="str">
        <f t="shared" si="12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N125" s="15"/>
      <c r="O125" s="73" t="str">
        <f t="shared" si="8"/>
        <v/>
      </c>
      <c r="P125" s="73">
        <f t="shared" si="9"/>
        <v>0</v>
      </c>
      <c r="Q125" s="73" t="str">
        <f t="shared" si="10"/>
        <v/>
      </c>
      <c r="R125" s="73" t="str">
        <f t="shared" si="11"/>
        <v/>
      </c>
      <c r="S125" s="73" t="str">
        <f t="shared" si="12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N126" s="15"/>
      <c r="O126" s="73" t="str">
        <f t="shared" si="8"/>
        <v/>
      </c>
      <c r="P126" s="73">
        <f t="shared" si="9"/>
        <v>0</v>
      </c>
      <c r="Q126" s="73" t="str">
        <f t="shared" si="10"/>
        <v/>
      </c>
      <c r="R126" s="73" t="str">
        <f t="shared" si="11"/>
        <v/>
      </c>
      <c r="S126" s="73" t="str">
        <f t="shared" si="12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N127" s="15"/>
      <c r="O127" s="73" t="str">
        <f t="shared" si="8"/>
        <v/>
      </c>
      <c r="P127" s="73">
        <f t="shared" si="9"/>
        <v>0</v>
      </c>
      <c r="Q127" s="73" t="str">
        <f t="shared" si="10"/>
        <v/>
      </c>
      <c r="R127" s="73" t="str">
        <f t="shared" si="11"/>
        <v/>
      </c>
      <c r="S127" s="73" t="str">
        <f t="shared" si="12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N128" s="15"/>
      <c r="O128" s="73" t="str">
        <f t="shared" si="8"/>
        <v/>
      </c>
      <c r="P128" s="73">
        <f t="shared" si="9"/>
        <v>0</v>
      </c>
      <c r="Q128" s="73" t="str">
        <f t="shared" si="10"/>
        <v/>
      </c>
      <c r="R128" s="73" t="str">
        <f t="shared" si="11"/>
        <v/>
      </c>
      <c r="S128" s="73" t="str">
        <f t="shared" si="12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N129" s="15"/>
      <c r="O129" s="73" t="str">
        <f t="shared" si="8"/>
        <v/>
      </c>
      <c r="P129" s="73">
        <f t="shared" si="9"/>
        <v>0</v>
      </c>
      <c r="Q129" s="73" t="str">
        <f t="shared" si="10"/>
        <v/>
      </c>
      <c r="R129" s="73" t="str">
        <f t="shared" si="11"/>
        <v/>
      </c>
      <c r="S129" s="73" t="str">
        <f t="shared" si="12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N130" s="15"/>
      <c r="O130" s="73" t="str">
        <f t="shared" si="8"/>
        <v/>
      </c>
      <c r="P130" s="73">
        <f t="shared" si="9"/>
        <v>0</v>
      </c>
      <c r="Q130" s="73" t="str">
        <f t="shared" si="10"/>
        <v/>
      </c>
      <c r="R130" s="73" t="str">
        <f t="shared" si="11"/>
        <v/>
      </c>
      <c r="S130" s="73" t="str">
        <f t="shared" si="12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N131" s="15"/>
      <c r="O131" s="73" t="str">
        <f t="shared" si="8"/>
        <v/>
      </c>
      <c r="P131" s="73">
        <f t="shared" si="9"/>
        <v>0</v>
      </c>
      <c r="Q131" s="73" t="str">
        <f t="shared" si="10"/>
        <v/>
      </c>
      <c r="R131" s="73" t="str">
        <f t="shared" si="11"/>
        <v/>
      </c>
      <c r="S131" s="73" t="str">
        <f t="shared" si="12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N132" s="15"/>
      <c r="O132" s="73" t="str">
        <f t="shared" si="8"/>
        <v/>
      </c>
      <c r="P132" s="73">
        <f t="shared" si="9"/>
        <v>0</v>
      </c>
      <c r="Q132" s="73" t="str">
        <f t="shared" si="10"/>
        <v/>
      </c>
      <c r="R132" s="73" t="str">
        <f t="shared" si="11"/>
        <v/>
      </c>
      <c r="S132" s="73" t="str">
        <f t="shared" si="12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N133" s="15"/>
      <c r="O133" s="73" t="str">
        <f t="shared" si="8"/>
        <v/>
      </c>
      <c r="P133" s="73">
        <f t="shared" si="9"/>
        <v>0</v>
      </c>
      <c r="Q133" s="73" t="str">
        <f t="shared" si="10"/>
        <v/>
      </c>
      <c r="R133" s="73" t="str">
        <f t="shared" si="11"/>
        <v/>
      </c>
      <c r="S133" s="73" t="str">
        <f t="shared" si="12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N134" s="15"/>
      <c r="O134" s="73" t="str">
        <f t="shared" si="8"/>
        <v/>
      </c>
      <c r="P134" s="73">
        <f t="shared" si="9"/>
        <v>0</v>
      </c>
      <c r="Q134" s="73" t="str">
        <f t="shared" si="10"/>
        <v/>
      </c>
      <c r="R134" s="73" t="str">
        <f t="shared" si="11"/>
        <v/>
      </c>
      <c r="S134" s="73" t="str">
        <f t="shared" si="12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N135" s="15"/>
      <c r="O135" s="73" t="str">
        <f t="shared" si="8"/>
        <v/>
      </c>
      <c r="P135" s="73">
        <f t="shared" si="9"/>
        <v>0</v>
      </c>
      <c r="Q135" s="73" t="str">
        <f t="shared" si="10"/>
        <v/>
      </c>
      <c r="R135" s="73" t="str">
        <f t="shared" si="11"/>
        <v/>
      </c>
      <c r="S135" s="73" t="str">
        <f t="shared" si="12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N136" s="15"/>
      <c r="O136" s="73" t="str">
        <f t="shared" si="8"/>
        <v/>
      </c>
      <c r="P136" s="73">
        <f t="shared" si="9"/>
        <v>0</v>
      </c>
      <c r="Q136" s="73" t="str">
        <f t="shared" si="10"/>
        <v/>
      </c>
      <c r="R136" s="73" t="str">
        <f t="shared" si="11"/>
        <v/>
      </c>
      <c r="S136" s="73" t="str">
        <f t="shared" si="12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N137" s="15"/>
      <c r="O137" s="73" t="str">
        <f t="shared" si="8"/>
        <v/>
      </c>
      <c r="P137" s="73">
        <f t="shared" si="9"/>
        <v>0</v>
      </c>
      <c r="Q137" s="73" t="str">
        <f t="shared" si="10"/>
        <v/>
      </c>
      <c r="R137" s="73" t="str">
        <f t="shared" si="11"/>
        <v/>
      </c>
      <c r="S137" s="73" t="str">
        <f t="shared" si="12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N138" s="15"/>
      <c r="O138" s="73" t="str">
        <f t="shared" si="8"/>
        <v/>
      </c>
      <c r="P138" s="73">
        <f t="shared" si="9"/>
        <v>0</v>
      </c>
      <c r="Q138" s="73" t="str">
        <f t="shared" si="10"/>
        <v/>
      </c>
      <c r="R138" s="73" t="str">
        <f t="shared" si="11"/>
        <v/>
      </c>
      <c r="S138" s="73" t="str">
        <f t="shared" si="12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N139" s="15"/>
      <c r="O139" s="73" t="str">
        <f t="shared" si="8"/>
        <v/>
      </c>
      <c r="P139" s="73">
        <f t="shared" si="9"/>
        <v>0</v>
      </c>
      <c r="Q139" s="73" t="str">
        <f t="shared" si="10"/>
        <v/>
      </c>
      <c r="R139" s="73" t="str">
        <f t="shared" si="11"/>
        <v/>
      </c>
      <c r="S139" s="73" t="str">
        <f t="shared" si="12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N140" s="15"/>
      <c r="O140" s="73" t="str">
        <f t="shared" si="8"/>
        <v/>
      </c>
      <c r="P140" s="73">
        <f t="shared" si="9"/>
        <v>0</v>
      </c>
      <c r="Q140" s="73" t="str">
        <f t="shared" si="10"/>
        <v/>
      </c>
      <c r="R140" s="73" t="str">
        <f t="shared" si="11"/>
        <v/>
      </c>
      <c r="S140" s="73" t="str">
        <f t="shared" si="12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N141" s="15"/>
      <c r="O141" s="73" t="str">
        <f t="shared" si="8"/>
        <v/>
      </c>
      <c r="P141" s="73">
        <f t="shared" si="9"/>
        <v>0</v>
      </c>
      <c r="Q141" s="73" t="str">
        <f t="shared" si="10"/>
        <v/>
      </c>
      <c r="R141" s="73" t="str">
        <f t="shared" si="11"/>
        <v/>
      </c>
      <c r="S141" s="73" t="str">
        <f t="shared" si="12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N142" s="15"/>
      <c r="O142" s="73" t="str">
        <f t="shared" si="8"/>
        <v/>
      </c>
      <c r="P142" s="73">
        <f t="shared" si="9"/>
        <v>0</v>
      </c>
      <c r="Q142" s="73" t="str">
        <f t="shared" si="10"/>
        <v/>
      </c>
      <c r="R142" s="73" t="str">
        <f t="shared" si="11"/>
        <v/>
      </c>
      <c r="S142" s="73" t="str">
        <f t="shared" si="12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N143" s="15"/>
      <c r="O143" s="73" t="str">
        <f t="shared" ref="O143:O206" si="14">IF($H143="E",G143,"")</f>
        <v/>
      </c>
      <c r="P143" s="73">
        <f t="shared" si="9"/>
        <v>0</v>
      </c>
      <c r="Q143" s="73" t="str">
        <f t="shared" si="10"/>
        <v/>
      </c>
      <c r="R143" s="73" t="str">
        <f t="shared" si="11"/>
        <v/>
      </c>
      <c r="S143" s="73" t="str">
        <f t="shared" si="12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N144" s="15"/>
      <c r="O144" s="73" t="str">
        <f t="shared" si="14"/>
        <v/>
      </c>
      <c r="P144" s="73">
        <f t="shared" ref="P144:P207" si="15">IF($H144=0%,G144,"")</f>
        <v>0</v>
      </c>
      <c r="Q144" s="73" t="str">
        <f t="shared" ref="Q144:Q207" si="16">IF(OR($H144=2%,$H144=6%,$H144=8%),$I144/$H144,"")</f>
        <v/>
      </c>
      <c r="R144" s="73" t="str">
        <f t="shared" ref="R144:R207" si="17">IF(OR($H144=15%,$H144=16%),$I144/$H144,"")</f>
        <v/>
      </c>
      <c r="S144" s="73" t="str">
        <f t="shared" ref="S144:S207" si="18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N145" s="15"/>
      <c r="O145" s="73" t="str">
        <f t="shared" si="14"/>
        <v/>
      </c>
      <c r="P145" s="73">
        <f t="shared" si="15"/>
        <v>0</v>
      </c>
      <c r="Q145" s="73" t="str">
        <f t="shared" si="16"/>
        <v/>
      </c>
      <c r="R145" s="73" t="str">
        <f t="shared" si="17"/>
        <v/>
      </c>
      <c r="S145" s="73" t="str">
        <f t="shared" si="18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N146" s="15"/>
      <c r="O146" s="73" t="str">
        <f t="shared" si="14"/>
        <v/>
      </c>
      <c r="P146" s="73">
        <f t="shared" si="15"/>
        <v>0</v>
      </c>
      <c r="Q146" s="73" t="str">
        <f t="shared" si="16"/>
        <v/>
      </c>
      <c r="R146" s="73" t="str">
        <f t="shared" si="17"/>
        <v/>
      </c>
      <c r="S146" s="73" t="str">
        <f t="shared" si="18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N147" s="15"/>
      <c r="O147" s="73" t="str">
        <f t="shared" si="14"/>
        <v/>
      </c>
      <c r="P147" s="73">
        <f t="shared" si="15"/>
        <v>0</v>
      </c>
      <c r="Q147" s="73" t="str">
        <f t="shared" si="16"/>
        <v/>
      </c>
      <c r="R147" s="73" t="str">
        <f t="shared" si="17"/>
        <v/>
      </c>
      <c r="S147" s="73" t="str">
        <f t="shared" si="18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N148" s="15"/>
      <c r="O148" s="73" t="str">
        <f t="shared" si="14"/>
        <v/>
      </c>
      <c r="P148" s="73">
        <f t="shared" si="15"/>
        <v>0</v>
      </c>
      <c r="Q148" s="73" t="str">
        <f t="shared" si="16"/>
        <v/>
      </c>
      <c r="R148" s="73" t="str">
        <f t="shared" si="17"/>
        <v/>
      </c>
      <c r="S148" s="73" t="str">
        <f t="shared" si="18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N149" s="15"/>
      <c r="O149" s="73" t="str">
        <f t="shared" si="14"/>
        <v/>
      </c>
      <c r="P149" s="73">
        <f t="shared" si="15"/>
        <v>0</v>
      </c>
      <c r="Q149" s="73" t="str">
        <f t="shared" si="16"/>
        <v/>
      </c>
      <c r="R149" s="73" t="str">
        <f t="shared" si="17"/>
        <v/>
      </c>
      <c r="S149" s="73" t="str">
        <f t="shared" si="18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N150" s="15"/>
      <c r="O150" s="73" t="str">
        <f t="shared" si="14"/>
        <v/>
      </c>
      <c r="P150" s="73">
        <f t="shared" si="15"/>
        <v>0</v>
      </c>
      <c r="Q150" s="73" t="str">
        <f t="shared" si="16"/>
        <v/>
      </c>
      <c r="R150" s="73" t="str">
        <f t="shared" si="17"/>
        <v/>
      </c>
      <c r="S150" s="73" t="str">
        <f t="shared" si="18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N151" s="15"/>
      <c r="O151" s="73" t="str">
        <f t="shared" si="14"/>
        <v/>
      </c>
      <c r="P151" s="73">
        <f t="shared" si="15"/>
        <v>0</v>
      </c>
      <c r="Q151" s="73" t="str">
        <f t="shared" si="16"/>
        <v/>
      </c>
      <c r="R151" s="73" t="str">
        <f t="shared" si="17"/>
        <v/>
      </c>
      <c r="S151" s="73" t="str">
        <f t="shared" si="18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N152" s="15"/>
      <c r="O152" s="73" t="str">
        <f t="shared" si="14"/>
        <v/>
      </c>
      <c r="P152" s="73">
        <f t="shared" si="15"/>
        <v>0</v>
      </c>
      <c r="Q152" s="73" t="str">
        <f t="shared" si="16"/>
        <v/>
      </c>
      <c r="R152" s="73" t="str">
        <f t="shared" si="17"/>
        <v/>
      </c>
      <c r="S152" s="73" t="str">
        <f t="shared" si="18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N153" s="15"/>
      <c r="O153" s="73" t="str">
        <f t="shared" si="14"/>
        <v/>
      </c>
      <c r="P153" s="73">
        <f t="shared" si="15"/>
        <v>0</v>
      </c>
      <c r="Q153" s="73" t="str">
        <f t="shared" si="16"/>
        <v/>
      </c>
      <c r="R153" s="73" t="str">
        <f t="shared" si="17"/>
        <v/>
      </c>
      <c r="S153" s="73" t="str">
        <f t="shared" si="18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N154" s="15"/>
      <c r="O154" s="73" t="str">
        <f t="shared" si="14"/>
        <v/>
      </c>
      <c r="P154" s="73">
        <f t="shared" si="15"/>
        <v>0</v>
      </c>
      <c r="Q154" s="73" t="str">
        <f t="shared" si="16"/>
        <v/>
      </c>
      <c r="R154" s="73" t="str">
        <f t="shared" si="17"/>
        <v/>
      </c>
      <c r="S154" s="73" t="str">
        <f t="shared" si="18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N155" s="15"/>
      <c r="O155" s="73" t="str">
        <f t="shared" si="14"/>
        <v/>
      </c>
      <c r="P155" s="73">
        <f t="shared" si="15"/>
        <v>0</v>
      </c>
      <c r="Q155" s="73" t="str">
        <f t="shared" si="16"/>
        <v/>
      </c>
      <c r="R155" s="73" t="str">
        <f t="shared" si="17"/>
        <v/>
      </c>
      <c r="S155" s="73" t="str">
        <f t="shared" si="18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N156" s="15"/>
      <c r="O156" s="73" t="str">
        <f t="shared" si="14"/>
        <v/>
      </c>
      <c r="P156" s="73">
        <f t="shared" si="15"/>
        <v>0</v>
      </c>
      <c r="Q156" s="73" t="str">
        <f t="shared" si="16"/>
        <v/>
      </c>
      <c r="R156" s="73" t="str">
        <f t="shared" si="17"/>
        <v/>
      </c>
      <c r="S156" s="73" t="str">
        <f t="shared" si="18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N157" s="15"/>
      <c r="O157" s="73" t="str">
        <f t="shared" si="14"/>
        <v/>
      </c>
      <c r="P157" s="73">
        <f t="shared" si="15"/>
        <v>0</v>
      </c>
      <c r="Q157" s="73" t="str">
        <f t="shared" si="16"/>
        <v/>
      </c>
      <c r="R157" s="73" t="str">
        <f t="shared" si="17"/>
        <v/>
      </c>
      <c r="S157" s="73" t="str">
        <f t="shared" si="18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N158" s="15"/>
      <c r="O158" s="73" t="str">
        <f t="shared" si="14"/>
        <v/>
      </c>
      <c r="P158" s="73">
        <f t="shared" si="15"/>
        <v>0</v>
      </c>
      <c r="Q158" s="73" t="str">
        <f t="shared" si="16"/>
        <v/>
      </c>
      <c r="R158" s="73" t="str">
        <f t="shared" si="17"/>
        <v/>
      </c>
      <c r="S158" s="73" t="str">
        <f t="shared" si="18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N159" s="15"/>
      <c r="O159" s="73" t="str">
        <f t="shared" si="14"/>
        <v/>
      </c>
      <c r="P159" s="73">
        <f t="shared" si="15"/>
        <v>0</v>
      </c>
      <c r="Q159" s="73" t="str">
        <f t="shared" si="16"/>
        <v/>
      </c>
      <c r="R159" s="73" t="str">
        <f t="shared" si="17"/>
        <v/>
      </c>
      <c r="S159" s="73" t="str">
        <f t="shared" si="18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N160" s="15"/>
      <c r="O160" s="73" t="str">
        <f t="shared" si="14"/>
        <v/>
      </c>
      <c r="P160" s="73">
        <f t="shared" si="15"/>
        <v>0</v>
      </c>
      <c r="Q160" s="73" t="str">
        <f t="shared" si="16"/>
        <v/>
      </c>
      <c r="R160" s="73" t="str">
        <f t="shared" si="17"/>
        <v/>
      </c>
      <c r="S160" s="73" t="str">
        <f t="shared" si="18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N161" s="15"/>
      <c r="O161" s="73" t="str">
        <f t="shared" si="14"/>
        <v/>
      </c>
      <c r="P161" s="73">
        <f t="shared" si="15"/>
        <v>0</v>
      </c>
      <c r="Q161" s="73" t="str">
        <f t="shared" si="16"/>
        <v/>
      </c>
      <c r="R161" s="73" t="str">
        <f t="shared" si="17"/>
        <v/>
      </c>
      <c r="S161" s="73" t="str">
        <f t="shared" si="18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N162" s="15"/>
      <c r="O162" s="73" t="str">
        <f t="shared" si="14"/>
        <v/>
      </c>
      <c r="P162" s="73">
        <f t="shared" si="15"/>
        <v>0</v>
      </c>
      <c r="Q162" s="73" t="str">
        <f t="shared" si="16"/>
        <v/>
      </c>
      <c r="R162" s="73" t="str">
        <f t="shared" si="17"/>
        <v/>
      </c>
      <c r="S162" s="73" t="str">
        <f t="shared" si="18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N163" s="15"/>
      <c r="O163" s="73" t="str">
        <f t="shared" si="14"/>
        <v/>
      </c>
      <c r="P163" s="73">
        <f t="shared" si="15"/>
        <v>0</v>
      </c>
      <c r="Q163" s="73" t="str">
        <f t="shared" si="16"/>
        <v/>
      </c>
      <c r="R163" s="73" t="str">
        <f t="shared" si="17"/>
        <v/>
      </c>
      <c r="S163" s="73" t="str">
        <f t="shared" si="18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N164" s="15"/>
      <c r="O164" s="73" t="str">
        <f t="shared" si="14"/>
        <v/>
      </c>
      <c r="P164" s="73">
        <f t="shared" si="15"/>
        <v>0</v>
      </c>
      <c r="Q164" s="73" t="str">
        <f t="shared" si="16"/>
        <v/>
      </c>
      <c r="R164" s="73" t="str">
        <f t="shared" si="17"/>
        <v/>
      </c>
      <c r="S164" s="73" t="str">
        <f t="shared" si="18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N165" s="15"/>
      <c r="O165" s="73" t="str">
        <f t="shared" si="14"/>
        <v/>
      </c>
      <c r="P165" s="73">
        <f t="shared" si="15"/>
        <v>0</v>
      </c>
      <c r="Q165" s="73" t="str">
        <f t="shared" si="16"/>
        <v/>
      </c>
      <c r="R165" s="73" t="str">
        <f t="shared" si="17"/>
        <v/>
      </c>
      <c r="S165" s="73" t="str">
        <f t="shared" si="18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N166" s="15"/>
      <c r="O166" s="73" t="str">
        <f t="shared" si="14"/>
        <v/>
      </c>
      <c r="P166" s="73">
        <f t="shared" si="15"/>
        <v>0</v>
      </c>
      <c r="Q166" s="73" t="str">
        <f t="shared" si="16"/>
        <v/>
      </c>
      <c r="R166" s="73" t="str">
        <f t="shared" si="17"/>
        <v/>
      </c>
      <c r="S166" s="73" t="str">
        <f t="shared" si="18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N167" s="15"/>
      <c r="O167" s="73" t="str">
        <f t="shared" si="14"/>
        <v/>
      </c>
      <c r="P167" s="73">
        <f t="shared" si="15"/>
        <v>0</v>
      </c>
      <c r="Q167" s="73" t="str">
        <f t="shared" si="16"/>
        <v/>
      </c>
      <c r="R167" s="73" t="str">
        <f t="shared" si="17"/>
        <v/>
      </c>
      <c r="S167" s="73" t="str">
        <f t="shared" si="18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N168" s="15"/>
      <c r="O168" s="73" t="str">
        <f t="shared" si="14"/>
        <v/>
      </c>
      <c r="P168" s="73">
        <f t="shared" si="15"/>
        <v>0</v>
      </c>
      <c r="Q168" s="73" t="str">
        <f t="shared" si="16"/>
        <v/>
      </c>
      <c r="R168" s="73" t="str">
        <f t="shared" si="17"/>
        <v/>
      </c>
      <c r="S168" s="73" t="str">
        <f t="shared" si="18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N169" s="15"/>
      <c r="O169" s="73" t="str">
        <f t="shared" si="14"/>
        <v/>
      </c>
      <c r="P169" s="73">
        <f t="shared" si="15"/>
        <v>0</v>
      </c>
      <c r="Q169" s="73" t="str">
        <f t="shared" si="16"/>
        <v/>
      </c>
      <c r="R169" s="73" t="str">
        <f t="shared" si="17"/>
        <v/>
      </c>
      <c r="S169" s="73" t="str">
        <f t="shared" si="18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N170" s="15"/>
      <c r="O170" s="73" t="str">
        <f t="shared" si="14"/>
        <v/>
      </c>
      <c r="P170" s="73">
        <f t="shared" si="15"/>
        <v>0</v>
      </c>
      <c r="Q170" s="73" t="str">
        <f t="shared" si="16"/>
        <v/>
      </c>
      <c r="R170" s="73" t="str">
        <f t="shared" si="17"/>
        <v/>
      </c>
      <c r="S170" s="73" t="str">
        <f t="shared" si="18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N171" s="15"/>
      <c r="O171" s="73" t="str">
        <f t="shared" si="14"/>
        <v/>
      </c>
      <c r="P171" s="73">
        <f t="shared" si="15"/>
        <v>0</v>
      </c>
      <c r="Q171" s="73" t="str">
        <f t="shared" si="16"/>
        <v/>
      </c>
      <c r="R171" s="73" t="str">
        <f t="shared" si="17"/>
        <v/>
      </c>
      <c r="S171" s="73" t="str">
        <f t="shared" si="18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N172" s="15"/>
      <c r="O172" s="73" t="str">
        <f t="shared" si="14"/>
        <v/>
      </c>
      <c r="P172" s="73">
        <f t="shared" si="15"/>
        <v>0</v>
      </c>
      <c r="Q172" s="73" t="str">
        <f t="shared" si="16"/>
        <v/>
      </c>
      <c r="R172" s="73" t="str">
        <f t="shared" si="17"/>
        <v/>
      </c>
      <c r="S172" s="73" t="str">
        <f t="shared" si="18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N173" s="15"/>
      <c r="O173" s="73" t="str">
        <f t="shared" si="14"/>
        <v/>
      </c>
      <c r="P173" s="73">
        <f t="shared" si="15"/>
        <v>0</v>
      </c>
      <c r="Q173" s="73" t="str">
        <f t="shared" si="16"/>
        <v/>
      </c>
      <c r="R173" s="73" t="str">
        <f t="shared" si="17"/>
        <v/>
      </c>
      <c r="S173" s="73" t="str">
        <f t="shared" si="18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N174" s="15"/>
      <c r="O174" s="73" t="str">
        <f t="shared" si="14"/>
        <v/>
      </c>
      <c r="P174" s="73">
        <f t="shared" si="15"/>
        <v>0</v>
      </c>
      <c r="Q174" s="73" t="str">
        <f t="shared" si="16"/>
        <v/>
      </c>
      <c r="R174" s="73" t="str">
        <f t="shared" si="17"/>
        <v/>
      </c>
      <c r="S174" s="73" t="str">
        <f t="shared" si="18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N175" s="15"/>
      <c r="O175" s="73" t="str">
        <f t="shared" si="14"/>
        <v/>
      </c>
      <c r="P175" s="73">
        <f t="shared" si="15"/>
        <v>0</v>
      </c>
      <c r="Q175" s="73" t="str">
        <f t="shared" si="16"/>
        <v/>
      </c>
      <c r="R175" s="73" t="str">
        <f t="shared" si="17"/>
        <v/>
      </c>
      <c r="S175" s="73" t="str">
        <f t="shared" si="18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N176" s="15"/>
      <c r="O176" s="73" t="str">
        <f t="shared" si="14"/>
        <v/>
      </c>
      <c r="P176" s="73">
        <f t="shared" si="15"/>
        <v>0</v>
      </c>
      <c r="Q176" s="73" t="str">
        <f t="shared" si="16"/>
        <v/>
      </c>
      <c r="R176" s="73" t="str">
        <f t="shared" si="17"/>
        <v/>
      </c>
      <c r="S176" s="73" t="str">
        <f t="shared" si="18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N177" s="15"/>
      <c r="O177" s="73" t="str">
        <f t="shared" si="14"/>
        <v/>
      </c>
      <c r="P177" s="73">
        <f t="shared" si="15"/>
        <v>0</v>
      </c>
      <c r="Q177" s="73" t="str">
        <f t="shared" si="16"/>
        <v/>
      </c>
      <c r="R177" s="73" t="str">
        <f t="shared" si="17"/>
        <v/>
      </c>
      <c r="S177" s="73" t="str">
        <f t="shared" si="18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N178" s="15"/>
      <c r="O178" s="73" t="str">
        <f t="shared" si="14"/>
        <v/>
      </c>
      <c r="P178" s="73">
        <f t="shared" si="15"/>
        <v>0</v>
      </c>
      <c r="Q178" s="73" t="str">
        <f t="shared" si="16"/>
        <v/>
      </c>
      <c r="R178" s="73" t="str">
        <f t="shared" si="17"/>
        <v/>
      </c>
      <c r="S178" s="73" t="str">
        <f t="shared" si="18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N179" s="15"/>
      <c r="O179" s="73" t="str">
        <f t="shared" si="14"/>
        <v/>
      </c>
      <c r="P179" s="73">
        <f t="shared" si="15"/>
        <v>0</v>
      </c>
      <c r="Q179" s="73" t="str">
        <f t="shared" si="16"/>
        <v/>
      </c>
      <c r="R179" s="73" t="str">
        <f t="shared" si="17"/>
        <v/>
      </c>
      <c r="S179" s="73" t="str">
        <f t="shared" si="18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N180" s="15"/>
      <c r="O180" s="73" t="str">
        <f t="shared" si="14"/>
        <v/>
      </c>
      <c r="P180" s="73">
        <f t="shared" si="15"/>
        <v>0</v>
      </c>
      <c r="Q180" s="73" t="str">
        <f t="shared" si="16"/>
        <v/>
      </c>
      <c r="R180" s="73" t="str">
        <f t="shared" si="17"/>
        <v/>
      </c>
      <c r="S180" s="73" t="str">
        <f t="shared" si="18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N181" s="15"/>
      <c r="O181" s="73" t="str">
        <f t="shared" si="14"/>
        <v/>
      </c>
      <c r="P181" s="73">
        <f t="shared" si="15"/>
        <v>0</v>
      </c>
      <c r="Q181" s="73" t="str">
        <f t="shared" si="16"/>
        <v/>
      </c>
      <c r="R181" s="73" t="str">
        <f t="shared" si="17"/>
        <v/>
      </c>
      <c r="S181" s="73" t="str">
        <f t="shared" si="18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N182" s="15"/>
      <c r="O182" s="73" t="str">
        <f t="shared" si="14"/>
        <v/>
      </c>
      <c r="P182" s="73">
        <f t="shared" si="15"/>
        <v>0</v>
      </c>
      <c r="Q182" s="73" t="str">
        <f t="shared" si="16"/>
        <v/>
      </c>
      <c r="R182" s="73" t="str">
        <f t="shared" si="17"/>
        <v/>
      </c>
      <c r="S182" s="73" t="str">
        <f t="shared" si="18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N183" s="15"/>
      <c r="O183" s="73" t="str">
        <f t="shared" si="14"/>
        <v/>
      </c>
      <c r="P183" s="73">
        <f t="shared" si="15"/>
        <v>0</v>
      </c>
      <c r="Q183" s="73" t="str">
        <f t="shared" si="16"/>
        <v/>
      </c>
      <c r="R183" s="73" t="str">
        <f t="shared" si="17"/>
        <v/>
      </c>
      <c r="S183" s="73" t="str">
        <f t="shared" si="18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N184" s="15"/>
      <c r="O184" s="73" t="str">
        <f t="shared" si="14"/>
        <v/>
      </c>
      <c r="P184" s="73">
        <f t="shared" si="15"/>
        <v>0</v>
      </c>
      <c r="Q184" s="73" t="str">
        <f t="shared" si="16"/>
        <v/>
      </c>
      <c r="R184" s="73" t="str">
        <f t="shared" si="17"/>
        <v/>
      </c>
      <c r="S184" s="73" t="str">
        <f t="shared" si="18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N185" s="15"/>
      <c r="O185" s="73" t="str">
        <f t="shared" si="14"/>
        <v/>
      </c>
      <c r="P185" s="73">
        <f t="shared" si="15"/>
        <v>0</v>
      </c>
      <c r="Q185" s="73" t="str">
        <f t="shared" si="16"/>
        <v/>
      </c>
      <c r="R185" s="73" t="str">
        <f t="shared" si="17"/>
        <v/>
      </c>
      <c r="S185" s="73" t="str">
        <f t="shared" si="18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N186" s="15"/>
      <c r="O186" s="73" t="str">
        <f t="shared" si="14"/>
        <v/>
      </c>
      <c r="P186" s="73">
        <f t="shared" si="15"/>
        <v>0</v>
      </c>
      <c r="Q186" s="73" t="str">
        <f t="shared" si="16"/>
        <v/>
      </c>
      <c r="R186" s="73" t="str">
        <f t="shared" si="17"/>
        <v/>
      </c>
      <c r="S186" s="73" t="str">
        <f t="shared" si="18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N187" s="15"/>
      <c r="O187" s="73" t="str">
        <f t="shared" si="14"/>
        <v/>
      </c>
      <c r="P187" s="73">
        <f t="shared" si="15"/>
        <v>0</v>
      </c>
      <c r="Q187" s="73" t="str">
        <f t="shared" si="16"/>
        <v/>
      </c>
      <c r="R187" s="73" t="str">
        <f t="shared" si="17"/>
        <v/>
      </c>
      <c r="S187" s="73" t="str">
        <f t="shared" si="18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N188" s="15"/>
      <c r="O188" s="73" t="str">
        <f t="shared" si="14"/>
        <v/>
      </c>
      <c r="P188" s="73">
        <f t="shared" si="15"/>
        <v>0</v>
      </c>
      <c r="Q188" s="73" t="str">
        <f t="shared" si="16"/>
        <v/>
      </c>
      <c r="R188" s="73" t="str">
        <f t="shared" si="17"/>
        <v/>
      </c>
      <c r="S188" s="73" t="str">
        <f t="shared" si="18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N189" s="15"/>
      <c r="O189" s="73" t="str">
        <f t="shared" si="14"/>
        <v/>
      </c>
      <c r="P189" s="73">
        <f t="shared" si="15"/>
        <v>0</v>
      </c>
      <c r="Q189" s="73" t="str">
        <f t="shared" si="16"/>
        <v/>
      </c>
      <c r="R189" s="73" t="str">
        <f t="shared" si="17"/>
        <v/>
      </c>
      <c r="S189" s="73" t="str">
        <f t="shared" si="18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N190" s="15"/>
      <c r="O190" s="73" t="str">
        <f t="shared" si="14"/>
        <v/>
      </c>
      <c r="P190" s="73">
        <f t="shared" si="15"/>
        <v>0</v>
      </c>
      <c r="Q190" s="73" t="str">
        <f t="shared" si="16"/>
        <v/>
      </c>
      <c r="R190" s="73" t="str">
        <f t="shared" si="17"/>
        <v/>
      </c>
      <c r="S190" s="73" t="str">
        <f t="shared" si="18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N191" s="15"/>
      <c r="O191" s="73" t="str">
        <f t="shared" si="14"/>
        <v/>
      </c>
      <c r="P191" s="73">
        <f t="shared" si="15"/>
        <v>0</v>
      </c>
      <c r="Q191" s="73" t="str">
        <f t="shared" si="16"/>
        <v/>
      </c>
      <c r="R191" s="73" t="str">
        <f t="shared" si="17"/>
        <v/>
      </c>
      <c r="S191" s="73" t="str">
        <f t="shared" si="18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N192" s="15"/>
      <c r="O192" s="73" t="str">
        <f t="shared" si="14"/>
        <v/>
      </c>
      <c r="P192" s="73">
        <f t="shared" si="15"/>
        <v>0</v>
      </c>
      <c r="Q192" s="73" t="str">
        <f t="shared" si="16"/>
        <v/>
      </c>
      <c r="R192" s="73" t="str">
        <f t="shared" si="17"/>
        <v/>
      </c>
      <c r="S192" s="73" t="str">
        <f t="shared" si="18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N193" s="15"/>
      <c r="O193" s="73" t="str">
        <f t="shared" si="14"/>
        <v/>
      </c>
      <c r="P193" s="73">
        <f t="shared" si="15"/>
        <v>0</v>
      </c>
      <c r="Q193" s="73" t="str">
        <f t="shared" si="16"/>
        <v/>
      </c>
      <c r="R193" s="73" t="str">
        <f t="shared" si="17"/>
        <v/>
      </c>
      <c r="S193" s="73" t="str">
        <f t="shared" si="18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N194" s="15"/>
      <c r="O194" s="73" t="str">
        <f t="shared" si="14"/>
        <v/>
      </c>
      <c r="P194" s="73">
        <f t="shared" si="15"/>
        <v>0</v>
      </c>
      <c r="Q194" s="73" t="str">
        <f t="shared" si="16"/>
        <v/>
      </c>
      <c r="R194" s="73" t="str">
        <f t="shared" si="17"/>
        <v/>
      </c>
      <c r="S194" s="73" t="str">
        <f t="shared" si="18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N195" s="15"/>
      <c r="O195" s="73" t="str">
        <f t="shared" si="14"/>
        <v/>
      </c>
      <c r="P195" s="73">
        <f t="shared" si="15"/>
        <v>0</v>
      </c>
      <c r="Q195" s="73" t="str">
        <f t="shared" si="16"/>
        <v/>
      </c>
      <c r="R195" s="73" t="str">
        <f t="shared" si="17"/>
        <v/>
      </c>
      <c r="S195" s="73" t="str">
        <f t="shared" si="18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N196" s="15"/>
      <c r="O196" s="73" t="str">
        <f t="shared" si="14"/>
        <v/>
      </c>
      <c r="P196" s="73">
        <f t="shared" si="15"/>
        <v>0</v>
      </c>
      <c r="Q196" s="73" t="str">
        <f t="shared" si="16"/>
        <v/>
      </c>
      <c r="R196" s="73" t="str">
        <f t="shared" si="17"/>
        <v/>
      </c>
      <c r="S196" s="73" t="str">
        <f t="shared" si="18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N197" s="15"/>
      <c r="O197" s="73" t="str">
        <f t="shared" si="14"/>
        <v/>
      </c>
      <c r="P197" s="73">
        <f t="shared" si="15"/>
        <v>0</v>
      </c>
      <c r="Q197" s="73" t="str">
        <f t="shared" si="16"/>
        <v/>
      </c>
      <c r="R197" s="73" t="str">
        <f t="shared" si="17"/>
        <v/>
      </c>
      <c r="S197" s="73" t="str">
        <f t="shared" si="18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N198" s="15"/>
      <c r="O198" s="73" t="str">
        <f t="shared" si="14"/>
        <v/>
      </c>
      <c r="P198" s="73">
        <f t="shared" si="15"/>
        <v>0</v>
      </c>
      <c r="Q198" s="73" t="str">
        <f t="shared" si="16"/>
        <v/>
      </c>
      <c r="R198" s="73" t="str">
        <f t="shared" si="17"/>
        <v/>
      </c>
      <c r="S198" s="73" t="str">
        <f t="shared" si="18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N199" s="15"/>
      <c r="O199" s="73" t="str">
        <f t="shared" si="14"/>
        <v/>
      </c>
      <c r="P199" s="73">
        <f t="shared" si="15"/>
        <v>0</v>
      </c>
      <c r="Q199" s="73" t="str">
        <f t="shared" si="16"/>
        <v/>
      </c>
      <c r="R199" s="73" t="str">
        <f t="shared" si="17"/>
        <v/>
      </c>
      <c r="S199" s="73" t="str">
        <f t="shared" si="18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N200" s="15"/>
      <c r="O200" s="73" t="str">
        <f t="shared" si="14"/>
        <v/>
      </c>
      <c r="P200" s="73">
        <f t="shared" si="15"/>
        <v>0</v>
      </c>
      <c r="Q200" s="73" t="str">
        <f t="shared" si="16"/>
        <v/>
      </c>
      <c r="R200" s="73" t="str">
        <f t="shared" si="17"/>
        <v/>
      </c>
      <c r="S200" s="73" t="str">
        <f t="shared" si="18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N201" s="15"/>
      <c r="O201" s="73" t="str">
        <f t="shared" si="14"/>
        <v/>
      </c>
      <c r="P201" s="73">
        <f t="shared" si="15"/>
        <v>0</v>
      </c>
      <c r="Q201" s="73" t="str">
        <f t="shared" si="16"/>
        <v/>
      </c>
      <c r="R201" s="73" t="str">
        <f t="shared" si="17"/>
        <v/>
      </c>
      <c r="S201" s="73" t="str">
        <f t="shared" si="18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N202" s="15"/>
      <c r="O202" s="73" t="str">
        <f t="shared" si="14"/>
        <v/>
      </c>
      <c r="P202" s="73">
        <f t="shared" si="15"/>
        <v>0</v>
      </c>
      <c r="Q202" s="73" t="str">
        <f t="shared" si="16"/>
        <v/>
      </c>
      <c r="R202" s="73" t="str">
        <f t="shared" si="17"/>
        <v/>
      </c>
      <c r="S202" s="73" t="str">
        <f t="shared" si="18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N203" s="15"/>
      <c r="O203" s="73" t="str">
        <f t="shared" si="14"/>
        <v/>
      </c>
      <c r="P203" s="73">
        <f t="shared" si="15"/>
        <v>0</v>
      </c>
      <c r="Q203" s="73" t="str">
        <f t="shared" si="16"/>
        <v/>
      </c>
      <c r="R203" s="73" t="str">
        <f t="shared" si="17"/>
        <v/>
      </c>
      <c r="S203" s="73" t="str">
        <f t="shared" si="18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N204" s="15"/>
      <c r="O204" s="73" t="str">
        <f t="shared" si="14"/>
        <v/>
      </c>
      <c r="P204" s="73">
        <f t="shared" si="15"/>
        <v>0</v>
      </c>
      <c r="Q204" s="73" t="str">
        <f t="shared" si="16"/>
        <v/>
      </c>
      <c r="R204" s="73" t="str">
        <f t="shared" si="17"/>
        <v/>
      </c>
      <c r="S204" s="73" t="str">
        <f t="shared" si="18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N205" s="15"/>
      <c r="O205" s="73" t="str">
        <f t="shared" si="14"/>
        <v/>
      </c>
      <c r="P205" s="73">
        <f t="shared" si="15"/>
        <v>0</v>
      </c>
      <c r="Q205" s="73" t="str">
        <f t="shared" si="16"/>
        <v/>
      </c>
      <c r="R205" s="73" t="str">
        <f t="shared" si="17"/>
        <v/>
      </c>
      <c r="S205" s="73" t="str">
        <f t="shared" si="18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N206" s="15"/>
      <c r="O206" s="73" t="str">
        <f t="shared" si="14"/>
        <v/>
      </c>
      <c r="P206" s="73">
        <f t="shared" si="15"/>
        <v>0</v>
      </c>
      <c r="Q206" s="73" t="str">
        <f t="shared" si="16"/>
        <v/>
      </c>
      <c r="R206" s="73" t="str">
        <f t="shared" si="17"/>
        <v/>
      </c>
      <c r="S206" s="73" t="str">
        <f t="shared" si="18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N207" s="15"/>
      <c r="O207" s="73" t="str">
        <f t="shared" ref="O207:O270" si="20">IF($H207="E",G207,"")</f>
        <v/>
      </c>
      <c r="P207" s="73">
        <f t="shared" si="15"/>
        <v>0</v>
      </c>
      <c r="Q207" s="73" t="str">
        <f t="shared" si="16"/>
        <v/>
      </c>
      <c r="R207" s="73" t="str">
        <f t="shared" si="17"/>
        <v/>
      </c>
      <c r="S207" s="73" t="str">
        <f t="shared" si="18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N208" s="15"/>
      <c r="O208" s="73" t="str">
        <f t="shared" si="20"/>
        <v/>
      </c>
      <c r="P208" s="73">
        <f t="shared" ref="P208:P271" si="21">IF($H208=0%,G208,"")</f>
        <v>0</v>
      </c>
      <c r="Q208" s="73" t="str">
        <f t="shared" ref="Q208:Q271" si="22">IF(OR($H208=2%,$H208=6%,$H208=8%),$I208/$H208,"")</f>
        <v/>
      </c>
      <c r="R208" s="73" t="str">
        <f t="shared" ref="R208:R271" si="23">IF(OR($H208=15%,$H208=16%),$I208/$H208,"")</f>
        <v/>
      </c>
      <c r="S208" s="73" t="str">
        <f t="shared" ref="S208:S271" si="24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N209" s="15"/>
      <c r="O209" s="73" t="str">
        <f t="shared" si="20"/>
        <v/>
      </c>
      <c r="P209" s="73">
        <f t="shared" si="21"/>
        <v>0</v>
      </c>
      <c r="Q209" s="73" t="str">
        <f t="shared" si="22"/>
        <v/>
      </c>
      <c r="R209" s="73" t="str">
        <f t="shared" si="23"/>
        <v/>
      </c>
      <c r="S209" s="73" t="str">
        <f t="shared" si="24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N210" s="15"/>
      <c r="O210" s="73" t="str">
        <f t="shared" si="20"/>
        <v/>
      </c>
      <c r="P210" s="73">
        <f t="shared" si="21"/>
        <v>0</v>
      </c>
      <c r="Q210" s="73" t="str">
        <f t="shared" si="22"/>
        <v/>
      </c>
      <c r="R210" s="73" t="str">
        <f t="shared" si="23"/>
        <v/>
      </c>
      <c r="S210" s="73" t="str">
        <f t="shared" si="24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N211" s="15"/>
      <c r="O211" s="73" t="str">
        <f t="shared" si="20"/>
        <v/>
      </c>
      <c r="P211" s="73">
        <f t="shared" si="21"/>
        <v>0</v>
      </c>
      <c r="Q211" s="73" t="str">
        <f t="shared" si="22"/>
        <v/>
      </c>
      <c r="R211" s="73" t="str">
        <f t="shared" si="23"/>
        <v/>
      </c>
      <c r="S211" s="73" t="str">
        <f t="shared" si="24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N212" s="15"/>
      <c r="O212" s="73" t="str">
        <f t="shared" si="20"/>
        <v/>
      </c>
      <c r="P212" s="73">
        <f t="shared" si="21"/>
        <v>0</v>
      </c>
      <c r="Q212" s="73" t="str">
        <f t="shared" si="22"/>
        <v/>
      </c>
      <c r="R212" s="73" t="str">
        <f t="shared" si="23"/>
        <v/>
      </c>
      <c r="S212" s="73" t="str">
        <f t="shared" si="24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N213" s="15"/>
      <c r="O213" s="73" t="str">
        <f t="shared" si="20"/>
        <v/>
      </c>
      <c r="P213" s="73">
        <f t="shared" si="21"/>
        <v>0</v>
      </c>
      <c r="Q213" s="73" t="str">
        <f t="shared" si="22"/>
        <v/>
      </c>
      <c r="R213" s="73" t="str">
        <f t="shared" si="23"/>
        <v/>
      </c>
      <c r="S213" s="73" t="str">
        <f t="shared" si="24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N214" s="15"/>
      <c r="O214" s="73" t="str">
        <f t="shared" si="20"/>
        <v/>
      </c>
      <c r="P214" s="73">
        <f t="shared" si="21"/>
        <v>0</v>
      </c>
      <c r="Q214" s="73" t="str">
        <f t="shared" si="22"/>
        <v/>
      </c>
      <c r="R214" s="73" t="str">
        <f t="shared" si="23"/>
        <v/>
      </c>
      <c r="S214" s="73" t="str">
        <f t="shared" si="24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N215" s="15"/>
      <c r="O215" s="73" t="str">
        <f t="shared" si="20"/>
        <v/>
      </c>
      <c r="P215" s="73">
        <f t="shared" si="21"/>
        <v>0</v>
      </c>
      <c r="Q215" s="73" t="str">
        <f t="shared" si="22"/>
        <v/>
      </c>
      <c r="R215" s="73" t="str">
        <f t="shared" si="23"/>
        <v/>
      </c>
      <c r="S215" s="73" t="str">
        <f t="shared" si="24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N216" s="15"/>
      <c r="O216" s="73" t="str">
        <f t="shared" si="20"/>
        <v/>
      </c>
      <c r="P216" s="73">
        <f t="shared" si="21"/>
        <v>0</v>
      </c>
      <c r="Q216" s="73" t="str">
        <f t="shared" si="22"/>
        <v/>
      </c>
      <c r="R216" s="73" t="str">
        <f t="shared" si="23"/>
        <v/>
      </c>
      <c r="S216" s="73" t="str">
        <f t="shared" si="24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N217" s="15"/>
      <c r="O217" s="73" t="str">
        <f t="shared" si="20"/>
        <v/>
      </c>
      <c r="P217" s="73">
        <f t="shared" si="21"/>
        <v>0</v>
      </c>
      <c r="Q217" s="73" t="str">
        <f t="shared" si="22"/>
        <v/>
      </c>
      <c r="R217" s="73" t="str">
        <f t="shared" si="23"/>
        <v/>
      </c>
      <c r="S217" s="73" t="str">
        <f t="shared" si="24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N218" s="15"/>
      <c r="O218" s="73" t="str">
        <f t="shared" si="20"/>
        <v/>
      </c>
      <c r="P218" s="73">
        <f t="shared" si="21"/>
        <v>0</v>
      </c>
      <c r="Q218" s="73" t="str">
        <f t="shared" si="22"/>
        <v/>
      </c>
      <c r="R218" s="73" t="str">
        <f t="shared" si="23"/>
        <v/>
      </c>
      <c r="S218" s="73" t="str">
        <f t="shared" si="24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N219" s="15"/>
      <c r="O219" s="73" t="str">
        <f t="shared" si="20"/>
        <v/>
      </c>
      <c r="P219" s="73">
        <f t="shared" si="21"/>
        <v>0</v>
      </c>
      <c r="Q219" s="73" t="str">
        <f t="shared" si="22"/>
        <v/>
      </c>
      <c r="R219" s="73" t="str">
        <f t="shared" si="23"/>
        <v/>
      </c>
      <c r="S219" s="73" t="str">
        <f t="shared" si="24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N220" s="15"/>
      <c r="O220" s="73" t="str">
        <f t="shared" si="20"/>
        <v/>
      </c>
      <c r="P220" s="73">
        <f t="shared" si="21"/>
        <v>0</v>
      </c>
      <c r="Q220" s="73" t="str">
        <f t="shared" si="22"/>
        <v/>
      </c>
      <c r="R220" s="73" t="str">
        <f t="shared" si="23"/>
        <v/>
      </c>
      <c r="S220" s="73" t="str">
        <f t="shared" si="24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N221" s="15"/>
      <c r="O221" s="73" t="str">
        <f t="shared" si="20"/>
        <v/>
      </c>
      <c r="P221" s="73">
        <f t="shared" si="21"/>
        <v>0</v>
      </c>
      <c r="Q221" s="73" t="str">
        <f t="shared" si="22"/>
        <v/>
      </c>
      <c r="R221" s="73" t="str">
        <f t="shared" si="23"/>
        <v/>
      </c>
      <c r="S221" s="73" t="str">
        <f t="shared" si="24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N222" s="15"/>
      <c r="O222" s="73" t="str">
        <f t="shared" si="20"/>
        <v/>
      </c>
      <c r="P222" s="73">
        <f t="shared" si="21"/>
        <v>0</v>
      </c>
      <c r="Q222" s="73" t="str">
        <f t="shared" si="22"/>
        <v/>
      </c>
      <c r="R222" s="73" t="str">
        <f t="shared" si="23"/>
        <v/>
      </c>
      <c r="S222" s="73" t="str">
        <f t="shared" si="24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N223" s="15"/>
      <c r="O223" s="73" t="str">
        <f t="shared" si="20"/>
        <v/>
      </c>
      <c r="P223" s="73">
        <f t="shared" si="21"/>
        <v>0</v>
      </c>
      <c r="Q223" s="73" t="str">
        <f t="shared" si="22"/>
        <v/>
      </c>
      <c r="R223" s="73" t="str">
        <f t="shared" si="23"/>
        <v/>
      </c>
      <c r="S223" s="73" t="str">
        <f t="shared" si="24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N224" s="15"/>
      <c r="O224" s="73" t="str">
        <f t="shared" si="20"/>
        <v/>
      </c>
      <c r="P224" s="73">
        <f t="shared" si="21"/>
        <v>0</v>
      </c>
      <c r="Q224" s="73" t="str">
        <f t="shared" si="22"/>
        <v/>
      </c>
      <c r="R224" s="73" t="str">
        <f t="shared" si="23"/>
        <v/>
      </c>
      <c r="S224" s="73" t="str">
        <f t="shared" si="24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N225" s="15"/>
      <c r="O225" s="73" t="str">
        <f t="shared" si="20"/>
        <v/>
      </c>
      <c r="P225" s="73">
        <f t="shared" si="21"/>
        <v>0</v>
      </c>
      <c r="Q225" s="73" t="str">
        <f t="shared" si="22"/>
        <v/>
      </c>
      <c r="R225" s="73" t="str">
        <f t="shared" si="23"/>
        <v/>
      </c>
      <c r="S225" s="73" t="str">
        <f t="shared" si="24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N226" s="15"/>
      <c r="O226" s="73" t="str">
        <f t="shared" si="20"/>
        <v/>
      </c>
      <c r="P226" s="73">
        <f t="shared" si="21"/>
        <v>0</v>
      </c>
      <c r="Q226" s="73" t="str">
        <f t="shared" si="22"/>
        <v/>
      </c>
      <c r="R226" s="73" t="str">
        <f t="shared" si="23"/>
        <v/>
      </c>
      <c r="S226" s="73" t="str">
        <f t="shared" si="24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N227" s="15"/>
      <c r="O227" s="73" t="str">
        <f t="shared" si="20"/>
        <v/>
      </c>
      <c r="P227" s="73">
        <f t="shared" si="21"/>
        <v>0</v>
      </c>
      <c r="Q227" s="73" t="str">
        <f t="shared" si="22"/>
        <v/>
      </c>
      <c r="R227" s="73" t="str">
        <f t="shared" si="23"/>
        <v/>
      </c>
      <c r="S227" s="73" t="str">
        <f t="shared" si="24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N228" s="15"/>
      <c r="O228" s="73" t="str">
        <f t="shared" si="20"/>
        <v/>
      </c>
      <c r="P228" s="73">
        <f t="shared" si="21"/>
        <v>0</v>
      </c>
      <c r="Q228" s="73" t="str">
        <f t="shared" si="22"/>
        <v/>
      </c>
      <c r="R228" s="73" t="str">
        <f t="shared" si="23"/>
        <v/>
      </c>
      <c r="S228" s="73" t="str">
        <f t="shared" si="24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N229" s="15"/>
      <c r="O229" s="73" t="str">
        <f t="shared" si="20"/>
        <v/>
      </c>
      <c r="P229" s="73">
        <f t="shared" si="21"/>
        <v>0</v>
      </c>
      <c r="Q229" s="73" t="str">
        <f t="shared" si="22"/>
        <v/>
      </c>
      <c r="R229" s="73" t="str">
        <f t="shared" si="23"/>
        <v/>
      </c>
      <c r="S229" s="73" t="str">
        <f t="shared" si="24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N230" s="15"/>
      <c r="O230" s="73" t="str">
        <f t="shared" si="20"/>
        <v/>
      </c>
      <c r="P230" s="73">
        <f t="shared" si="21"/>
        <v>0</v>
      </c>
      <c r="Q230" s="73" t="str">
        <f t="shared" si="22"/>
        <v/>
      </c>
      <c r="R230" s="73" t="str">
        <f t="shared" si="23"/>
        <v/>
      </c>
      <c r="S230" s="73" t="str">
        <f t="shared" si="24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N231" s="15"/>
      <c r="O231" s="73" t="str">
        <f t="shared" si="20"/>
        <v/>
      </c>
      <c r="P231" s="73">
        <f t="shared" si="21"/>
        <v>0</v>
      </c>
      <c r="Q231" s="73" t="str">
        <f t="shared" si="22"/>
        <v/>
      </c>
      <c r="R231" s="73" t="str">
        <f t="shared" si="23"/>
        <v/>
      </c>
      <c r="S231" s="73" t="str">
        <f t="shared" si="24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N232" s="15"/>
      <c r="O232" s="73" t="str">
        <f t="shared" si="20"/>
        <v/>
      </c>
      <c r="P232" s="73">
        <f t="shared" si="21"/>
        <v>0</v>
      </c>
      <c r="Q232" s="73" t="str">
        <f t="shared" si="22"/>
        <v/>
      </c>
      <c r="R232" s="73" t="str">
        <f t="shared" si="23"/>
        <v/>
      </c>
      <c r="S232" s="73" t="str">
        <f t="shared" si="24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N233" s="15"/>
      <c r="O233" s="73" t="str">
        <f t="shared" si="20"/>
        <v/>
      </c>
      <c r="P233" s="73">
        <f t="shared" si="21"/>
        <v>0</v>
      </c>
      <c r="Q233" s="73" t="str">
        <f t="shared" si="22"/>
        <v/>
      </c>
      <c r="R233" s="73" t="str">
        <f t="shared" si="23"/>
        <v/>
      </c>
      <c r="S233" s="73" t="str">
        <f t="shared" si="24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N234" s="15"/>
      <c r="O234" s="73" t="str">
        <f t="shared" si="20"/>
        <v/>
      </c>
      <c r="P234" s="73">
        <f t="shared" si="21"/>
        <v>0</v>
      </c>
      <c r="Q234" s="73" t="str">
        <f t="shared" si="22"/>
        <v/>
      </c>
      <c r="R234" s="73" t="str">
        <f t="shared" si="23"/>
        <v/>
      </c>
      <c r="S234" s="73" t="str">
        <f t="shared" si="24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N235" s="15"/>
      <c r="O235" s="73" t="str">
        <f t="shared" si="20"/>
        <v/>
      </c>
      <c r="P235" s="73">
        <f t="shared" si="21"/>
        <v>0</v>
      </c>
      <c r="Q235" s="73" t="str">
        <f t="shared" si="22"/>
        <v/>
      </c>
      <c r="R235" s="73" t="str">
        <f t="shared" si="23"/>
        <v/>
      </c>
      <c r="S235" s="73" t="str">
        <f t="shared" si="24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N236" s="15"/>
      <c r="O236" s="73" t="str">
        <f t="shared" si="20"/>
        <v/>
      </c>
      <c r="P236" s="73">
        <f t="shared" si="21"/>
        <v>0</v>
      </c>
      <c r="Q236" s="73" t="str">
        <f t="shared" si="22"/>
        <v/>
      </c>
      <c r="R236" s="73" t="str">
        <f t="shared" si="23"/>
        <v/>
      </c>
      <c r="S236" s="73" t="str">
        <f t="shared" si="24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N237" s="15"/>
      <c r="O237" s="73" t="str">
        <f t="shared" si="20"/>
        <v/>
      </c>
      <c r="P237" s="73">
        <f t="shared" si="21"/>
        <v>0</v>
      </c>
      <c r="Q237" s="73" t="str">
        <f t="shared" si="22"/>
        <v/>
      </c>
      <c r="R237" s="73" t="str">
        <f t="shared" si="23"/>
        <v/>
      </c>
      <c r="S237" s="73" t="str">
        <f t="shared" si="24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N238" s="15"/>
      <c r="O238" s="73" t="str">
        <f t="shared" si="20"/>
        <v/>
      </c>
      <c r="P238" s="73">
        <f t="shared" si="21"/>
        <v>0</v>
      </c>
      <c r="Q238" s="73" t="str">
        <f t="shared" si="22"/>
        <v/>
      </c>
      <c r="R238" s="73" t="str">
        <f t="shared" si="23"/>
        <v/>
      </c>
      <c r="S238" s="73" t="str">
        <f t="shared" si="24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N239" s="15"/>
      <c r="O239" s="73" t="str">
        <f t="shared" si="20"/>
        <v/>
      </c>
      <c r="P239" s="73">
        <f t="shared" si="21"/>
        <v>0</v>
      </c>
      <c r="Q239" s="73" t="str">
        <f t="shared" si="22"/>
        <v/>
      </c>
      <c r="R239" s="73" t="str">
        <f t="shared" si="23"/>
        <v/>
      </c>
      <c r="S239" s="73" t="str">
        <f t="shared" si="24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N240" s="15"/>
      <c r="O240" s="73" t="str">
        <f t="shared" si="20"/>
        <v/>
      </c>
      <c r="P240" s="73">
        <f t="shared" si="21"/>
        <v>0</v>
      </c>
      <c r="Q240" s="73" t="str">
        <f t="shared" si="22"/>
        <v/>
      </c>
      <c r="R240" s="73" t="str">
        <f t="shared" si="23"/>
        <v/>
      </c>
      <c r="S240" s="73" t="str">
        <f t="shared" si="24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N241" s="15"/>
      <c r="O241" s="73" t="str">
        <f t="shared" si="20"/>
        <v/>
      </c>
      <c r="P241" s="73">
        <f t="shared" si="21"/>
        <v>0</v>
      </c>
      <c r="Q241" s="73" t="str">
        <f t="shared" si="22"/>
        <v/>
      </c>
      <c r="R241" s="73" t="str">
        <f t="shared" si="23"/>
        <v/>
      </c>
      <c r="S241" s="73" t="str">
        <f t="shared" si="24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N242" s="15"/>
      <c r="O242" s="73" t="str">
        <f t="shared" si="20"/>
        <v/>
      </c>
      <c r="P242" s="73">
        <f t="shared" si="21"/>
        <v>0</v>
      </c>
      <c r="Q242" s="73" t="str">
        <f t="shared" si="22"/>
        <v/>
      </c>
      <c r="R242" s="73" t="str">
        <f t="shared" si="23"/>
        <v/>
      </c>
      <c r="S242" s="73" t="str">
        <f t="shared" si="24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N243" s="15"/>
      <c r="O243" s="73" t="str">
        <f t="shared" si="20"/>
        <v/>
      </c>
      <c r="P243" s="73">
        <f t="shared" si="21"/>
        <v>0</v>
      </c>
      <c r="Q243" s="73" t="str">
        <f t="shared" si="22"/>
        <v/>
      </c>
      <c r="R243" s="73" t="str">
        <f t="shared" si="23"/>
        <v/>
      </c>
      <c r="S243" s="73" t="str">
        <f t="shared" si="24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N244" s="15"/>
      <c r="O244" s="73" t="str">
        <f t="shared" si="20"/>
        <v/>
      </c>
      <c r="P244" s="73">
        <f t="shared" si="21"/>
        <v>0</v>
      </c>
      <c r="Q244" s="73" t="str">
        <f t="shared" si="22"/>
        <v/>
      </c>
      <c r="R244" s="73" t="str">
        <f t="shared" si="23"/>
        <v/>
      </c>
      <c r="S244" s="73" t="str">
        <f t="shared" si="24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N245" s="15"/>
      <c r="O245" s="73" t="str">
        <f t="shared" si="20"/>
        <v/>
      </c>
      <c r="P245" s="73">
        <f t="shared" si="21"/>
        <v>0</v>
      </c>
      <c r="Q245" s="73" t="str">
        <f t="shared" si="22"/>
        <v/>
      </c>
      <c r="R245" s="73" t="str">
        <f t="shared" si="23"/>
        <v/>
      </c>
      <c r="S245" s="73" t="str">
        <f t="shared" si="24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N246" s="15"/>
      <c r="O246" s="73" t="str">
        <f t="shared" si="20"/>
        <v/>
      </c>
      <c r="P246" s="73">
        <f t="shared" si="21"/>
        <v>0</v>
      </c>
      <c r="Q246" s="73" t="str">
        <f t="shared" si="22"/>
        <v/>
      </c>
      <c r="R246" s="73" t="str">
        <f t="shared" si="23"/>
        <v/>
      </c>
      <c r="S246" s="73" t="str">
        <f t="shared" si="24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N247" s="15"/>
      <c r="O247" s="73" t="str">
        <f t="shared" si="20"/>
        <v/>
      </c>
      <c r="P247" s="73">
        <f t="shared" si="21"/>
        <v>0</v>
      </c>
      <c r="Q247" s="73" t="str">
        <f t="shared" si="22"/>
        <v/>
      </c>
      <c r="R247" s="73" t="str">
        <f t="shared" si="23"/>
        <v/>
      </c>
      <c r="S247" s="73" t="str">
        <f t="shared" si="24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N248" s="15"/>
      <c r="O248" s="73" t="str">
        <f t="shared" si="20"/>
        <v/>
      </c>
      <c r="P248" s="73">
        <f t="shared" si="21"/>
        <v>0</v>
      </c>
      <c r="Q248" s="73" t="str">
        <f t="shared" si="22"/>
        <v/>
      </c>
      <c r="R248" s="73" t="str">
        <f t="shared" si="23"/>
        <v/>
      </c>
      <c r="S248" s="73" t="str">
        <f t="shared" si="24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N249" s="15"/>
      <c r="O249" s="73" t="str">
        <f t="shared" si="20"/>
        <v/>
      </c>
      <c r="P249" s="73">
        <f t="shared" si="21"/>
        <v>0</v>
      </c>
      <c r="Q249" s="73" t="str">
        <f t="shared" si="22"/>
        <v/>
      </c>
      <c r="R249" s="73" t="str">
        <f t="shared" si="23"/>
        <v/>
      </c>
      <c r="S249" s="73" t="str">
        <f t="shared" si="24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N250" s="15"/>
      <c r="O250" s="73" t="str">
        <f t="shared" si="20"/>
        <v/>
      </c>
      <c r="P250" s="73">
        <f t="shared" si="21"/>
        <v>0</v>
      </c>
      <c r="Q250" s="73" t="str">
        <f t="shared" si="22"/>
        <v/>
      </c>
      <c r="R250" s="73" t="str">
        <f t="shared" si="23"/>
        <v/>
      </c>
      <c r="S250" s="73" t="str">
        <f t="shared" si="24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N251" s="15"/>
      <c r="O251" s="73" t="str">
        <f t="shared" si="20"/>
        <v/>
      </c>
      <c r="P251" s="73">
        <f t="shared" si="21"/>
        <v>0</v>
      </c>
      <c r="Q251" s="73" t="str">
        <f t="shared" si="22"/>
        <v/>
      </c>
      <c r="R251" s="73" t="str">
        <f t="shared" si="23"/>
        <v/>
      </c>
      <c r="S251" s="73" t="str">
        <f t="shared" si="24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N252" s="15"/>
      <c r="O252" s="73" t="str">
        <f t="shared" si="20"/>
        <v/>
      </c>
      <c r="P252" s="73">
        <f t="shared" si="21"/>
        <v>0</v>
      </c>
      <c r="Q252" s="73" t="str">
        <f t="shared" si="22"/>
        <v/>
      </c>
      <c r="R252" s="73" t="str">
        <f t="shared" si="23"/>
        <v/>
      </c>
      <c r="S252" s="73" t="str">
        <f t="shared" si="24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N253" s="15"/>
      <c r="O253" s="73" t="str">
        <f t="shared" si="20"/>
        <v/>
      </c>
      <c r="P253" s="73">
        <f t="shared" si="21"/>
        <v>0</v>
      </c>
      <c r="Q253" s="73" t="str">
        <f t="shared" si="22"/>
        <v/>
      </c>
      <c r="R253" s="73" t="str">
        <f t="shared" si="23"/>
        <v/>
      </c>
      <c r="S253" s="73" t="str">
        <f t="shared" si="24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N254" s="15"/>
      <c r="O254" s="73" t="str">
        <f t="shared" si="20"/>
        <v/>
      </c>
      <c r="P254" s="73">
        <f t="shared" si="21"/>
        <v>0</v>
      </c>
      <c r="Q254" s="73" t="str">
        <f t="shared" si="22"/>
        <v/>
      </c>
      <c r="R254" s="73" t="str">
        <f t="shared" si="23"/>
        <v/>
      </c>
      <c r="S254" s="73" t="str">
        <f t="shared" si="24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N255" s="15"/>
      <c r="O255" s="73" t="str">
        <f t="shared" si="20"/>
        <v/>
      </c>
      <c r="P255" s="73">
        <f t="shared" si="21"/>
        <v>0</v>
      </c>
      <c r="Q255" s="73" t="str">
        <f t="shared" si="22"/>
        <v/>
      </c>
      <c r="R255" s="73" t="str">
        <f t="shared" si="23"/>
        <v/>
      </c>
      <c r="S255" s="73" t="str">
        <f t="shared" si="24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N256" s="15"/>
      <c r="O256" s="73" t="str">
        <f t="shared" si="20"/>
        <v/>
      </c>
      <c r="P256" s="73">
        <f t="shared" si="21"/>
        <v>0</v>
      </c>
      <c r="Q256" s="73" t="str">
        <f t="shared" si="22"/>
        <v/>
      </c>
      <c r="R256" s="73" t="str">
        <f t="shared" si="23"/>
        <v/>
      </c>
      <c r="S256" s="73" t="str">
        <f t="shared" si="24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N257" s="15"/>
      <c r="O257" s="73" t="str">
        <f t="shared" si="20"/>
        <v/>
      </c>
      <c r="P257" s="73">
        <f t="shared" si="21"/>
        <v>0</v>
      </c>
      <c r="Q257" s="73" t="str">
        <f t="shared" si="22"/>
        <v/>
      </c>
      <c r="R257" s="73" t="str">
        <f t="shared" si="23"/>
        <v/>
      </c>
      <c r="S257" s="73" t="str">
        <f t="shared" si="24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N258" s="15"/>
      <c r="O258" s="73" t="str">
        <f t="shared" si="20"/>
        <v/>
      </c>
      <c r="P258" s="73">
        <f t="shared" si="21"/>
        <v>0</v>
      </c>
      <c r="Q258" s="73" t="str">
        <f t="shared" si="22"/>
        <v/>
      </c>
      <c r="R258" s="73" t="str">
        <f t="shared" si="23"/>
        <v/>
      </c>
      <c r="S258" s="73" t="str">
        <f t="shared" si="24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N259" s="15"/>
      <c r="O259" s="73" t="str">
        <f t="shared" si="20"/>
        <v/>
      </c>
      <c r="P259" s="73">
        <f t="shared" si="21"/>
        <v>0</v>
      </c>
      <c r="Q259" s="73" t="str">
        <f t="shared" si="22"/>
        <v/>
      </c>
      <c r="R259" s="73" t="str">
        <f t="shared" si="23"/>
        <v/>
      </c>
      <c r="S259" s="73" t="str">
        <f t="shared" si="24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N260" s="15"/>
      <c r="O260" s="73" t="str">
        <f t="shared" si="20"/>
        <v/>
      </c>
      <c r="P260" s="73">
        <f t="shared" si="21"/>
        <v>0</v>
      </c>
      <c r="Q260" s="73" t="str">
        <f t="shared" si="22"/>
        <v/>
      </c>
      <c r="R260" s="73" t="str">
        <f t="shared" si="23"/>
        <v/>
      </c>
      <c r="S260" s="73" t="str">
        <f t="shared" si="24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N261" s="15"/>
      <c r="O261" s="73" t="str">
        <f t="shared" si="20"/>
        <v/>
      </c>
      <c r="P261" s="73">
        <f t="shared" si="21"/>
        <v>0</v>
      </c>
      <c r="Q261" s="73" t="str">
        <f t="shared" si="22"/>
        <v/>
      </c>
      <c r="R261" s="73" t="str">
        <f t="shared" si="23"/>
        <v/>
      </c>
      <c r="S261" s="73" t="str">
        <f t="shared" si="24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N262" s="15"/>
      <c r="O262" s="73" t="str">
        <f t="shared" si="20"/>
        <v/>
      </c>
      <c r="P262" s="73">
        <f t="shared" si="21"/>
        <v>0</v>
      </c>
      <c r="Q262" s="73" t="str">
        <f t="shared" si="22"/>
        <v/>
      </c>
      <c r="R262" s="73" t="str">
        <f t="shared" si="23"/>
        <v/>
      </c>
      <c r="S262" s="73" t="str">
        <f t="shared" si="24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N263" s="15"/>
      <c r="O263" s="73" t="str">
        <f t="shared" si="20"/>
        <v/>
      </c>
      <c r="P263" s="73">
        <f t="shared" si="21"/>
        <v>0</v>
      </c>
      <c r="Q263" s="73" t="str">
        <f t="shared" si="22"/>
        <v/>
      </c>
      <c r="R263" s="73" t="str">
        <f t="shared" si="23"/>
        <v/>
      </c>
      <c r="S263" s="73" t="str">
        <f t="shared" si="24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N264" s="15"/>
      <c r="O264" s="73" t="str">
        <f t="shared" si="20"/>
        <v/>
      </c>
      <c r="P264" s="73">
        <f t="shared" si="21"/>
        <v>0</v>
      </c>
      <c r="Q264" s="73" t="str">
        <f t="shared" si="22"/>
        <v/>
      </c>
      <c r="R264" s="73" t="str">
        <f t="shared" si="23"/>
        <v/>
      </c>
      <c r="S264" s="73" t="str">
        <f t="shared" si="24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N265" s="15"/>
      <c r="O265" s="73" t="str">
        <f t="shared" si="20"/>
        <v/>
      </c>
      <c r="P265" s="73">
        <f t="shared" si="21"/>
        <v>0</v>
      </c>
      <c r="Q265" s="73" t="str">
        <f t="shared" si="22"/>
        <v/>
      </c>
      <c r="R265" s="73" t="str">
        <f t="shared" si="23"/>
        <v/>
      </c>
      <c r="S265" s="73" t="str">
        <f t="shared" si="24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N266" s="15"/>
      <c r="O266" s="73" t="str">
        <f t="shared" si="20"/>
        <v/>
      </c>
      <c r="P266" s="73">
        <f t="shared" si="21"/>
        <v>0</v>
      </c>
      <c r="Q266" s="73" t="str">
        <f t="shared" si="22"/>
        <v/>
      </c>
      <c r="R266" s="73" t="str">
        <f t="shared" si="23"/>
        <v/>
      </c>
      <c r="S266" s="73" t="str">
        <f t="shared" si="24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N267" s="15"/>
      <c r="O267" s="73" t="str">
        <f t="shared" si="20"/>
        <v/>
      </c>
      <c r="P267" s="73">
        <f t="shared" si="21"/>
        <v>0</v>
      </c>
      <c r="Q267" s="73" t="str">
        <f t="shared" si="22"/>
        <v/>
      </c>
      <c r="R267" s="73" t="str">
        <f t="shared" si="23"/>
        <v/>
      </c>
      <c r="S267" s="73" t="str">
        <f t="shared" si="24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N268" s="15"/>
      <c r="O268" s="73" t="str">
        <f t="shared" si="20"/>
        <v/>
      </c>
      <c r="P268" s="73">
        <f t="shared" si="21"/>
        <v>0</v>
      </c>
      <c r="Q268" s="73" t="str">
        <f t="shared" si="22"/>
        <v/>
      </c>
      <c r="R268" s="73" t="str">
        <f t="shared" si="23"/>
        <v/>
      </c>
      <c r="S268" s="73" t="str">
        <f t="shared" si="24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N269" s="15"/>
      <c r="O269" s="73" t="str">
        <f t="shared" si="20"/>
        <v/>
      </c>
      <c r="P269" s="73">
        <f t="shared" si="21"/>
        <v>0</v>
      </c>
      <c r="Q269" s="73" t="str">
        <f t="shared" si="22"/>
        <v/>
      </c>
      <c r="R269" s="73" t="str">
        <f t="shared" si="23"/>
        <v/>
      </c>
      <c r="S269" s="73" t="str">
        <f t="shared" si="24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N270" s="15"/>
      <c r="O270" s="73" t="str">
        <f t="shared" si="20"/>
        <v/>
      </c>
      <c r="P270" s="73">
        <f t="shared" si="21"/>
        <v>0</v>
      </c>
      <c r="Q270" s="73" t="str">
        <f t="shared" si="22"/>
        <v/>
      </c>
      <c r="R270" s="73" t="str">
        <f t="shared" si="23"/>
        <v/>
      </c>
      <c r="S270" s="73" t="str">
        <f t="shared" si="24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N271" s="15"/>
      <c r="O271" s="73" t="str">
        <f t="shared" ref="O271:O334" si="26">IF($H271="E",G271,"")</f>
        <v/>
      </c>
      <c r="P271" s="73">
        <f t="shared" si="21"/>
        <v>0</v>
      </c>
      <c r="Q271" s="73" t="str">
        <f t="shared" si="22"/>
        <v/>
      </c>
      <c r="R271" s="73" t="str">
        <f t="shared" si="23"/>
        <v/>
      </c>
      <c r="S271" s="73" t="str">
        <f t="shared" si="24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N272" s="15"/>
      <c r="O272" s="73" t="str">
        <f t="shared" si="26"/>
        <v/>
      </c>
      <c r="P272" s="73">
        <f t="shared" ref="P272:P335" si="27">IF($H272=0%,G272,"")</f>
        <v>0</v>
      </c>
      <c r="Q272" s="73" t="str">
        <f t="shared" ref="Q272:Q335" si="28">IF(OR($H272=2%,$H272=6%,$H272=8%),$I272/$H272,"")</f>
        <v/>
      </c>
      <c r="R272" s="73" t="str">
        <f t="shared" ref="R272:R335" si="29">IF(OR($H272=15%,$H272=16%),$I272/$H272,"")</f>
        <v/>
      </c>
      <c r="S272" s="73" t="str">
        <f t="shared" ref="S272:S335" si="30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N273" s="15"/>
      <c r="O273" s="73" t="str">
        <f t="shared" si="26"/>
        <v/>
      </c>
      <c r="P273" s="73">
        <f t="shared" si="27"/>
        <v>0</v>
      </c>
      <c r="Q273" s="73" t="str">
        <f t="shared" si="28"/>
        <v/>
      </c>
      <c r="R273" s="73" t="str">
        <f t="shared" si="29"/>
        <v/>
      </c>
      <c r="S273" s="73" t="str">
        <f t="shared" si="30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N274" s="15"/>
      <c r="O274" s="73" t="str">
        <f t="shared" si="26"/>
        <v/>
      </c>
      <c r="P274" s="73">
        <f t="shared" si="27"/>
        <v>0</v>
      </c>
      <c r="Q274" s="73" t="str">
        <f t="shared" si="28"/>
        <v/>
      </c>
      <c r="R274" s="73" t="str">
        <f t="shared" si="29"/>
        <v/>
      </c>
      <c r="S274" s="73" t="str">
        <f t="shared" si="30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N275" s="15"/>
      <c r="O275" s="73" t="str">
        <f t="shared" si="26"/>
        <v/>
      </c>
      <c r="P275" s="73">
        <f t="shared" si="27"/>
        <v>0</v>
      </c>
      <c r="Q275" s="73" t="str">
        <f t="shared" si="28"/>
        <v/>
      </c>
      <c r="R275" s="73" t="str">
        <f t="shared" si="29"/>
        <v/>
      </c>
      <c r="S275" s="73" t="str">
        <f t="shared" si="30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N276" s="15"/>
      <c r="O276" s="73" t="str">
        <f t="shared" si="26"/>
        <v/>
      </c>
      <c r="P276" s="73">
        <f t="shared" si="27"/>
        <v>0</v>
      </c>
      <c r="Q276" s="73" t="str">
        <f t="shared" si="28"/>
        <v/>
      </c>
      <c r="R276" s="73" t="str">
        <f t="shared" si="29"/>
        <v/>
      </c>
      <c r="S276" s="73" t="str">
        <f t="shared" si="30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N277" s="15"/>
      <c r="O277" s="73" t="str">
        <f t="shared" si="26"/>
        <v/>
      </c>
      <c r="P277" s="73">
        <f t="shared" si="27"/>
        <v>0</v>
      </c>
      <c r="Q277" s="73" t="str">
        <f t="shared" si="28"/>
        <v/>
      </c>
      <c r="R277" s="73" t="str">
        <f t="shared" si="29"/>
        <v/>
      </c>
      <c r="S277" s="73" t="str">
        <f t="shared" si="30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N278" s="15"/>
      <c r="O278" s="73" t="str">
        <f t="shared" si="26"/>
        <v/>
      </c>
      <c r="P278" s="73">
        <f t="shared" si="27"/>
        <v>0</v>
      </c>
      <c r="Q278" s="73" t="str">
        <f t="shared" si="28"/>
        <v/>
      </c>
      <c r="R278" s="73" t="str">
        <f t="shared" si="29"/>
        <v/>
      </c>
      <c r="S278" s="73" t="str">
        <f t="shared" si="30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N279" s="15"/>
      <c r="O279" s="73" t="str">
        <f t="shared" si="26"/>
        <v/>
      </c>
      <c r="P279" s="73">
        <f t="shared" si="27"/>
        <v>0</v>
      </c>
      <c r="Q279" s="73" t="str">
        <f t="shared" si="28"/>
        <v/>
      </c>
      <c r="R279" s="73" t="str">
        <f t="shared" si="29"/>
        <v/>
      </c>
      <c r="S279" s="73" t="str">
        <f t="shared" si="30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N280" s="15"/>
      <c r="O280" s="73" t="str">
        <f t="shared" si="26"/>
        <v/>
      </c>
      <c r="P280" s="73">
        <f t="shared" si="27"/>
        <v>0</v>
      </c>
      <c r="Q280" s="73" t="str">
        <f t="shared" si="28"/>
        <v/>
      </c>
      <c r="R280" s="73" t="str">
        <f t="shared" si="29"/>
        <v/>
      </c>
      <c r="S280" s="73" t="str">
        <f t="shared" si="30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N281" s="15"/>
      <c r="O281" s="73" t="str">
        <f t="shared" si="26"/>
        <v/>
      </c>
      <c r="P281" s="73">
        <f t="shared" si="27"/>
        <v>0</v>
      </c>
      <c r="Q281" s="73" t="str">
        <f t="shared" si="28"/>
        <v/>
      </c>
      <c r="R281" s="73" t="str">
        <f t="shared" si="29"/>
        <v/>
      </c>
      <c r="S281" s="73" t="str">
        <f t="shared" si="30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N282" s="15"/>
      <c r="O282" s="73" t="str">
        <f t="shared" si="26"/>
        <v/>
      </c>
      <c r="P282" s="73">
        <f t="shared" si="27"/>
        <v>0</v>
      </c>
      <c r="Q282" s="73" t="str">
        <f t="shared" si="28"/>
        <v/>
      </c>
      <c r="R282" s="73" t="str">
        <f t="shared" si="29"/>
        <v/>
      </c>
      <c r="S282" s="73" t="str">
        <f t="shared" si="30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N283" s="15"/>
      <c r="O283" s="73" t="str">
        <f t="shared" si="26"/>
        <v/>
      </c>
      <c r="P283" s="73">
        <f t="shared" si="27"/>
        <v>0</v>
      </c>
      <c r="Q283" s="73" t="str">
        <f t="shared" si="28"/>
        <v/>
      </c>
      <c r="R283" s="73" t="str">
        <f t="shared" si="29"/>
        <v/>
      </c>
      <c r="S283" s="73" t="str">
        <f t="shared" si="30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N284" s="15"/>
      <c r="O284" s="73" t="str">
        <f t="shared" si="26"/>
        <v/>
      </c>
      <c r="P284" s="73">
        <f t="shared" si="27"/>
        <v>0</v>
      </c>
      <c r="Q284" s="73" t="str">
        <f t="shared" si="28"/>
        <v/>
      </c>
      <c r="R284" s="73" t="str">
        <f t="shared" si="29"/>
        <v/>
      </c>
      <c r="S284" s="73" t="str">
        <f t="shared" si="30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N285" s="15"/>
      <c r="O285" s="73" t="str">
        <f t="shared" si="26"/>
        <v/>
      </c>
      <c r="P285" s="73">
        <f t="shared" si="27"/>
        <v>0</v>
      </c>
      <c r="Q285" s="73" t="str">
        <f t="shared" si="28"/>
        <v/>
      </c>
      <c r="R285" s="73" t="str">
        <f t="shared" si="29"/>
        <v/>
      </c>
      <c r="S285" s="73" t="str">
        <f t="shared" si="30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N286" s="15"/>
      <c r="O286" s="73" t="str">
        <f t="shared" si="26"/>
        <v/>
      </c>
      <c r="P286" s="73">
        <f t="shared" si="27"/>
        <v>0</v>
      </c>
      <c r="Q286" s="73" t="str">
        <f t="shared" si="28"/>
        <v/>
      </c>
      <c r="R286" s="73" t="str">
        <f t="shared" si="29"/>
        <v/>
      </c>
      <c r="S286" s="73" t="str">
        <f t="shared" si="30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N287" s="15"/>
      <c r="O287" s="73" t="str">
        <f t="shared" si="26"/>
        <v/>
      </c>
      <c r="P287" s="73">
        <f t="shared" si="27"/>
        <v>0</v>
      </c>
      <c r="Q287" s="73" t="str">
        <f t="shared" si="28"/>
        <v/>
      </c>
      <c r="R287" s="73" t="str">
        <f t="shared" si="29"/>
        <v/>
      </c>
      <c r="S287" s="73" t="str">
        <f t="shared" si="30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N288" s="15"/>
      <c r="O288" s="73" t="str">
        <f t="shared" si="26"/>
        <v/>
      </c>
      <c r="P288" s="73">
        <f t="shared" si="27"/>
        <v>0</v>
      </c>
      <c r="Q288" s="73" t="str">
        <f t="shared" si="28"/>
        <v/>
      </c>
      <c r="R288" s="73" t="str">
        <f t="shared" si="29"/>
        <v/>
      </c>
      <c r="S288" s="73" t="str">
        <f t="shared" si="30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N289" s="15"/>
      <c r="O289" s="73" t="str">
        <f t="shared" si="26"/>
        <v/>
      </c>
      <c r="P289" s="73">
        <f t="shared" si="27"/>
        <v>0</v>
      </c>
      <c r="Q289" s="73" t="str">
        <f t="shared" si="28"/>
        <v/>
      </c>
      <c r="R289" s="73" t="str">
        <f t="shared" si="29"/>
        <v/>
      </c>
      <c r="S289" s="73" t="str">
        <f t="shared" si="30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N290" s="15"/>
      <c r="O290" s="73" t="str">
        <f t="shared" si="26"/>
        <v/>
      </c>
      <c r="P290" s="73">
        <f t="shared" si="27"/>
        <v>0</v>
      </c>
      <c r="Q290" s="73" t="str">
        <f t="shared" si="28"/>
        <v/>
      </c>
      <c r="R290" s="73" t="str">
        <f t="shared" si="29"/>
        <v/>
      </c>
      <c r="S290" s="73" t="str">
        <f t="shared" si="30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N291" s="15"/>
      <c r="O291" s="73" t="str">
        <f t="shared" si="26"/>
        <v/>
      </c>
      <c r="P291" s="73">
        <f t="shared" si="27"/>
        <v>0</v>
      </c>
      <c r="Q291" s="73" t="str">
        <f t="shared" si="28"/>
        <v/>
      </c>
      <c r="R291" s="73" t="str">
        <f t="shared" si="29"/>
        <v/>
      </c>
      <c r="S291" s="73" t="str">
        <f t="shared" si="30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N292" s="15"/>
      <c r="O292" s="73" t="str">
        <f t="shared" si="26"/>
        <v/>
      </c>
      <c r="P292" s="73">
        <f t="shared" si="27"/>
        <v>0</v>
      </c>
      <c r="Q292" s="73" t="str">
        <f t="shared" si="28"/>
        <v/>
      </c>
      <c r="R292" s="73" t="str">
        <f t="shared" si="29"/>
        <v/>
      </c>
      <c r="S292" s="73" t="str">
        <f t="shared" si="30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N293" s="15"/>
      <c r="O293" s="73" t="str">
        <f t="shared" si="26"/>
        <v/>
      </c>
      <c r="P293" s="73">
        <f t="shared" si="27"/>
        <v>0</v>
      </c>
      <c r="Q293" s="73" t="str">
        <f t="shared" si="28"/>
        <v/>
      </c>
      <c r="R293" s="73" t="str">
        <f t="shared" si="29"/>
        <v/>
      </c>
      <c r="S293" s="73" t="str">
        <f t="shared" si="30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N294" s="15"/>
      <c r="O294" s="73" t="str">
        <f t="shared" si="26"/>
        <v/>
      </c>
      <c r="P294" s="73">
        <f t="shared" si="27"/>
        <v>0</v>
      </c>
      <c r="Q294" s="73" t="str">
        <f t="shared" si="28"/>
        <v/>
      </c>
      <c r="R294" s="73" t="str">
        <f t="shared" si="29"/>
        <v/>
      </c>
      <c r="S294" s="73" t="str">
        <f t="shared" si="30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N295" s="15"/>
      <c r="O295" s="73" t="str">
        <f t="shared" si="26"/>
        <v/>
      </c>
      <c r="P295" s="73">
        <f t="shared" si="27"/>
        <v>0</v>
      </c>
      <c r="Q295" s="73" t="str">
        <f t="shared" si="28"/>
        <v/>
      </c>
      <c r="R295" s="73" t="str">
        <f t="shared" si="29"/>
        <v/>
      </c>
      <c r="S295" s="73" t="str">
        <f t="shared" si="30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N296" s="15"/>
      <c r="O296" s="73" t="str">
        <f t="shared" si="26"/>
        <v/>
      </c>
      <c r="P296" s="73">
        <f t="shared" si="27"/>
        <v>0</v>
      </c>
      <c r="Q296" s="73" t="str">
        <f t="shared" si="28"/>
        <v/>
      </c>
      <c r="R296" s="73" t="str">
        <f t="shared" si="29"/>
        <v/>
      </c>
      <c r="S296" s="73" t="str">
        <f t="shared" si="30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N297" s="15"/>
      <c r="O297" s="73" t="str">
        <f t="shared" si="26"/>
        <v/>
      </c>
      <c r="P297" s="73">
        <f t="shared" si="27"/>
        <v>0</v>
      </c>
      <c r="Q297" s="73" t="str">
        <f t="shared" si="28"/>
        <v/>
      </c>
      <c r="R297" s="73" t="str">
        <f t="shared" si="29"/>
        <v/>
      </c>
      <c r="S297" s="73" t="str">
        <f t="shared" si="30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N298" s="15"/>
      <c r="O298" s="73" t="str">
        <f t="shared" si="26"/>
        <v/>
      </c>
      <c r="P298" s="73">
        <f t="shared" si="27"/>
        <v>0</v>
      </c>
      <c r="Q298" s="73" t="str">
        <f t="shared" si="28"/>
        <v/>
      </c>
      <c r="R298" s="73" t="str">
        <f t="shared" si="29"/>
        <v/>
      </c>
      <c r="S298" s="73" t="str">
        <f t="shared" si="30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N299" s="15"/>
      <c r="O299" s="73" t="str">
        <f t="shared" si="26"/>
        <v/>
      </c>
      <c r="P299" s="73">
        <f t="shared" si="27"/>
        <v>0</v>
      </c>
      <c r="Q299" s="73" t="str">
        <f t="shared" si="28"/>
        <v/>
      </c>
      <c r="R299" s="73" t="str">
        <f t="shared" si="29"/>
        <v/>
      </c>
      <c r="S299" s="73" t="str">
        <f t="shared" si="30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N300" s="15"/>
      <c r="O300" s="73" t="str">
        <f t="shared" si="26"/>
        <v/>
      </c>
      <c r="P300" s="73">
        <f t="shared" si="27"/>
        <v>0</v>
      </c>
      <c r="Q300" s="73" t="str">
        <f t="shared" si="28"/>
        <v/>
      </c>
      <c r="R300" s="73" t="str">
        <f t="shared" si="29"/>
        <v/>
      </c>
      <c r="S300" s="73" t="str">
        <f t="shared" si="30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N301" s="15"/>
      <c r="O301" s="73" t="str">
        <f t="shared" si="26"/>
        <v/>
      </c>
      <c r="P301" s="73">
        <f t="shared" si="27"/>
        <v>0</v>
      </c>
      <c r="Q301" s="73" t="str">
        <f t="shared" si="28"/>
        <v/>
      </c>
      <c r="R301" s="73" t="str">
        <f t="shared" si="29"/>
        <v/>
      </c>
      <c r="S301" s="73" t="str">
        <f t="shared" si="30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N302" s="15"/>
      <c r="O302" s="73" t="str">
        <f t="shared" si="26"/>
        <v/>
      </c>
      <c r="P302" s="73">
        <f t="shared" si="27"/>
        <v>0</v>
      </c>
      <c r="Q302" s="73" t="str">
        <f t="shared" si="28"/>
        <v/>
      </c>
      <c r="R302" s="73" t="str">
        <f t="shared" si="29"/>
        <v/>
      </c>
      <c r="S302" s="73" t="str">
        <f t="shared" si="30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N303" s="15"/>
      <c r="O303" s="73" t="str">
        <f t="shared" si="26"/>
        <v/>
      </c>
      <c r="P303" s="73">
        <f t="shared" si="27"/>
        <v>0</v>
      </c>
      <c r="Q303" s="73" t="str">
        <f t="shared" si="28"/>
        <v/>
      </c>
      <c r="R303" s="73" t="str">
        <f t="shared" si="29"/>
        <v/>
      </c>
      <c r="S303" s="73" t="str">
        <f t="shared" si="30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N304" s="15"/>
      <c r="O304" s="73" t="str">
        <f t="shared" si="26"/>
        <v/>
      </c>
      <c r="P304" s="73">
        <f t="shared" si="27"/>
        <v>0</v>
      </c>
      <c r="Q304" s="73" t="str">
        <f t="shared" si="28"/>
        <v/>
      </c>
      <c r="R304" s="73" t="str">
        <f t="shared" si="29"/>
        <v/>
      </c>
      <c r="S304" s="73" t="str">
        <f t="shared" si="30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N305" s="15"/>
      <c r="O305" s="73" t="str">
        <f t="shared" si="26"/>
        <v/>
      </c>
      <c r="P305" s="73">
        <f t="shared" si="27"/>
        <v>0</v>
      </c>
      <c r="Q305" s="73" t="str">
        <f t="shared" si="28"/>
        <v/>
      </c>
      <c r="R305" s="73" t="str">
        <f t="shared" si="29"/>
        <v/>
      </c>
      <c r="S305" s="73" t="str">
        <f t="shared" si="30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N306" s="15"/>
      <c r="O306" s="73" t="str">
        <f t="shared" si="26"/>
        <v/>
      </c>
      <c r="P306" s="73">
        <f t="shared" si="27"/>
        <v>0</v>
      </c>
      <c r="Q306" s="73" t="str">
        <f t="shared" si="28"/>
        <v/>
      </c>
      <c r="R306" s="73" t="str">
        <f t="shared" si="29"/>
        <v/>
      </c>
      <c r="S306" s="73" t="str">
        <f t="shared" si="30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N307" s="15"/>
      <c r="O307" s="73" t="str">
        <f t="shared" si="26"/>
        <v/>
      </c>
      <c r="P307" s="73">
        <f t="shared" si="27"/>
        <v>0</v>
      </c>
      <c r="Q307" s="73" t="str">
        <f t="shared" si="28"/>
        <v/>
      </c>
      <c r="R307" s="73" t="str">
        <f t="shared" si="29"/>
        <v/>
      </c>
      <c r="S307" s="73" t="str">
        <f t="shared" si="30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N308" s="15"/>
      <c r="O308" s="73" t="str">
        <f t="shared" si="26"/>
        <v/>
      </c>
      <c r="P308" s="73">
        <f t="shared" si="27"/>
        <v>0</v>
      </c>
      <c r="Q308" s="73" t="str">
        <f t="shared" si="28"/>
        <v/>
      </c>
      <c r="R308" s="73" t="str">
        <f t="shared" si="29"/>
        <v/>
      </c>
      <c r="S308" s="73" t="str">
        <f t="shared" si="30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N309" s="15"/>
      <c r="O309" s="73" t="str">
        <f t="shared" si="26"/>
        <v/>
      </c>
      <c r="P309" s="73">
        <f t="shared" si="27"/>
        <v>0</v>
      </c>
      <c r="Q309" s="73" t="str">
        <f t="shared" si="28"/>
        <v/>
      </c>
      <c r="R309" s="73" t="str">
        <f t="shared" si="29"/>
        <v/>
      </c>
      <c r="S309" s="73" t="str">
        <f t="shared" si="30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N310" s="15"/>
      <c r="O310" s="73" t="str">
        <f t="shared" si="26"/>
        <v/>
      </c>
      <c r="P310" s="73">
        <f t="shared" si="27"/>
        <v>0</v>
      </c>
      <c r="Q310" s="73" t="str">
        <f t="shared" si="28"/>
        <v/>
      </c>
      <c r="R310" s="73" t="str">
        <f t="shared" si="29"/>
        <v/>
      </c>
      <c r="S310" s="73" t="str">
        <f t="shared" si="30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N311" s="15"/>
      <c r="O311" s="73" t="str">
        <f t="shared" si="26"/>
        <v/>
      </c>
      <c r="P311" s="73">
        <f t="shared" si="27"/>
        <v>0</v>
      </c>
      <c r="Q311" s="73" t="str">
        <f t="shared" si="28"/>
        <v/>
      </c>
      <c r="R311" s="73" t="str">
        <f t="shared" si="29"/>
        <v/>
      </c>
      <c r="S311" s="73" t="str">
        <f t="shared" si="30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N312" s="15"/>
      <c r="O312" s="73" t="str">
        <f t="shared" si="26"/>
        <v/>
      </c>
      <c r="P312" s="73">
        <f t="shared" si="27"/>
        <v>0</v>
      </c>
      <c r="Q312" s="73" t="str">
        <f t="shared" si="28"/>
        <v/>
      </c>
      <c r="R312" s="73" t="str">
        <f t="shared" si="29"/>
        <v/>
      </c>
      <c r="S312" s="73" t="str">
        <f t="shared" si="30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N313" s="15"/>
      <c r="O313" s="73" t="str">
        <f t="shared" si="26"/>
        <v/>
      </c>
      <c r="P313" s="73">
        <f t="shared" si="27"/>
        <v>0</v>
      </c>
      <c r="Q313" s="73" t="str">
        <f t="shared" si="28"/>
        <v/>
      </c>
      <c r="R313" s="73" t="str">
        <f t="shared" si="29"/>
        <v/>
      </c>
      <c r="S313" s="73" t="str">
        <f t="shared" si="30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N314" s="15"/>
      <c r="O314" s="73" t="str">
        <f t="shared" si="26"/>
        <v/>
      </c>
      <c r="P314" s="73">
        <f t="shared" si="27"/>
        <v>0</v>
      </c>
      <c r="Q314" s="73" t="str">
        <f t="shared" si="28"/>
        <v/>
      </c>
      <c r="R314" s="73" t="str">
        <f t="shared" si="29"/>
        <v/>
      </c>
      <c r="S314" s="73" t="str">
        <f t="shared" si="30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N315" s="15"/>
      <c r="O315" s="73" t="str">
        <f t="shared" si="26"/>
        <v/>
      </c>
      <c r="P315" s="73">
        <f t="shared" si="27"/>
        <v>0</v>
      </c>
      <c r="Q315" s="73" t="str">
        <f t="shared" si="28"/>
        <v/>
      </c>
      <c r="R315" s="73" t="str">
        <f t="shared" si="29"/>
        <v/>
      </c>
      <c r="S315" s="73" t="str">
        <f t="shared" si="30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N316" s="15"/>
      <c r="O316" s="73" t="str">
        <f t="shared" si="26"/>
        <v/>
      </c>
      <c r="P316" s="73">
        <f t="shared" si="27"/>
        <v>0</v>
      </c>
      <c r="Q316" s="73" t="str">
        <f t="shared" si="28"/>
        <v/>
      </c>
      <c r="R316" s="73" t="str">
        <f t="shared" si="29"/>
        <v/>
      </c>
      <c r="S316" s="73" t="str">
        <f t="shared" si="30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N317" s="15"/>
      <c r="O317" s="73" t="str">
        <f t="shared" si="26"/>
        <v/>
      </c>
      <c r="P317" s="73">
        <f t="shared" si="27"/>
        <v>0</v>
      </c>
      <c r="Q317" s="73" t="str">
        <f t="shared" si="28"/>
        <v/>
      </c>
      <c r="R317" s="73" t="str">
        <f t="shared" si="29"/>
        <v/>
      </c>
      <c r="S317" s="73" t="str">
        <f t="shared" si="30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N318" s="15"/>
      <c r="O318" s="73" t="str">
        <f t="shared" si="26"/>
        <v/>
      </c>
      <c r="P318" s="73">
        <f t="shared" si="27"/>
        <v>0</v>
      </c>
      <c r="Q318" s="73" t="str">
        <f t="shared" si="28"/>
        <v/>
      </c>
      <c r="R318" s="73" t="str">
        <f t="shared" si="29"/>
        <v/>
      </c>
      <c r="S318" s="73" t="str">
        <f t="shared" si="30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N319" s="15"/>
      <c r="O319" s="73" t="str">
        <f t="shared" si="26"/>
        <v/>
      </c>
      <c r="P319" s="73">
        <f t="shared" si="27"/>
        <v>0</v>
      </c>
      <c r="Q319" s="73" t="str">
        <f t="shared" si="28"/>
        <v/>
      </c>
      <c r="R319" s="73" t="str">
        <f t="shared" si="29"/>
        <v/>
      </c>
      <c r="S319" s="73" t="str">
        <f t="shared" si="30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N320" s="15"/>
      <c r="O320" s="73" t="str">
        <f t="shared" si="26"/>
        <v/>
      </c>
      <c r="P320" s="73">
        <f t="shared" si="27"/>
        <v>0</v>
      </c>
      <c r="Q320" s="73" t="str">
        <f t="shared" si="28"/>
        <v/>
      </c>
      <c r="R320" s="73" t="str">
        <f t="shared" si="29"/>
        <v/>
      </c>
      <c r="S320" s="73" t="str">
        <f t="shared" si="30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N321" s="15"/>
      <c r="O321" s="73" t="str">
        <f t="shared" si="26"/>
        <v/>
      </c>
      <c r="P321" s="73">
        <f t="shared" si="27"/>
        <v>0</v>
      </c>
      <c r="Q321" s="73" t="str">
        <f t="shared" si="28"/>
        <v/>
      </c>
      <c r="R321" s="73" t="str">
        <f t="shared" si="29"/>
        <v/>
      </c>
      <c r="S321" s="73" t="str">
        <f t="shared" si="30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N322" s="15"/>
      <c r="O322" s="73" t="str">
        <f t="shared" si="26"/>
        <v/>
      </c>
      <c r="P322" s="73">
        <f t="shared" si="27"/>
        <v>0</v>
      </c>
      <c r="Q322" s="73" t="str">
        <f t="shared" si="28"/>
        <v/>
      </c>
      <c r="R322" s="73" t="str">
        <f t="shared" si="29"/>
        <v/>
      </c>
      <c r="S322" s="73" t="str">
        <f t="shared" si="30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N323" s="15"/>
      <c r="O323" s="73" t="str">
        <f t="shared" si="26"/>
        <v/>
      </c>
      <c r="P323" s="73">
        <f t="shared" si="27"/>
        <v>0</v>
      </c>
      <c r="Q323" s="73" t="str">
        <f t="shared" si="28"/>
        <v/>
      </c>
      <c r="R323" s="73" t="str">
        <f t="shared" si="29"/>
        <v/>
      </c>
      <c r="S323" s="73" t="str">
        <f t="shared" si="30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N324" s="15"/>
      <c r="O324" s="73" t="str">
        <f t="shared" si="26"/>
        <v/>
      </c>
      <c r="P324" s="73">
        <f t="shared" si="27"/>
        <v>0</v>
      </c>
      <c r="Q324" s="73" t="str">
        <f t="shared" si="28"/>
        <v/>
      </c>
      <c r="R324" s="73" t="str">
        <f t="shared" si="29"/>
        <v/>
      </c>
      <c r="S324" s="73" t="str">
        <f t="shared" si="30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N325" s="15"/>
      <c r="O325" s="73" t="str">
        <f t="shared" si="26"/>
        <v/>
      </c>
      <c r="P325" s="73">
        <f t="shared" si="27"/>
        <v>0</v>
      </c>
      <c r="Q325" s="73" t="str">
        <f t="shared" si="28"/>
        <v/>
      </c>
      <c r="R325" s="73" t="str">
        <f t="shared" si="29"/>
        <v/>
      </c>
      <c r="S325" s="73" t="str">
        <f t="shared" si="30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N326" s="15"/>
      <c r="O326" s="73" t="str">
        <f t="shared" si="26"/>
        <v/>
      </c>
      <c r="P326" s="73">
        <f t="shared" si="27"/>
        <v>0</v>
      </c>
      <c r="Q326" s="73" t="str">
        <f t="shared" si="28"/>
        <v/>
      </c>
      <c r="R326" s="73" t="str">
        <f t="shared" si="29"/>
        <v/>
      </c>
      <c r="S326" s="73" t="str">
        <f t="shared" si="30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N327" s="15"/>
      <c r="O327" s="73" t="str">
        <f t="shared" si="26"/>
        <v/>
      </c>
      <c r="P327" s="73">
        <f t="shared" si="27"/>
        <v>0</v>
      </c>
      <c r="Q327" s="73" t="str">
        <f t="shared" si="28"/>
        <v/>
      </c>
      <c r="R327" s="73" t="str">
        <f t="shared" si="29"/>
        <v/>
      </c>
      <c r="S327" s="73" t="str">
        <f t="shared" si="30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N328" s="15"/>
      <c r="O328" s="73" t="str">
        <f t="shared" si="26"/>
        <v/>
      </c>
      <c r="P328" s="73">
        <f t="shared" si="27"/>
        <v>0</v>
      </c>
      <c r="Q328" s="73" t="str">
        <f t="shared" si="28"/>
        <v/>
      </c>
      <c r="R328" s="73" t="str">
        <f t="shared" si="29"/>
        <v/>
      </c>
      <c r="S328" s="73" t="str">
        <f t="shared" si="30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N329" s="15"/>
      <c r="O329" s="73" t="str">
        <f t="shared" si="26"/>
        <v/>
      </c>
      <c r="P329" s="73">
        <f t="shared" si="27"/>
        <v>0</v>
      </c>
      <c r="Q329" s="73" t="str">
        <f t="shared" si="28"/>
        <v/>
      </c>
      <c r="R329" s="73" t="str">
        <f t="shared" si="29"/>
        <v/>
      </c>
      <c r="S329" s="73" t="str">
        <f t="shared" si="30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N330" s="15"/>
      <c r="O330" s="73" t="str">
        <f t="shared" si="26"/>
        <v/>
      </c>
      <c r="P330" s="73">
        <f t="shared" si="27"/>
        <v>0</v>
      </c>
      <c r="Q330" s="73" t="str">
        <f t="shared" si="28"/>
        <v/>
      </c>
      <c r="R330" s="73" t="str">
        <f t="shared" si="29"/>
        <v/>
      </c>
      <c r="S330" s="73" t="str">
        <f t="shared" si="30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N331" s="15"/>
      <c r="O331" s="73" t="str">
        <f t="shared" si="26"/>
        <v/>
      </c>
      <c r="P331" s="73">
        <f t="shared" si="27"/>
        <v>0</v>
      </c>
      <c r="Q331" s="73" t="str">
        <f t="shared" si="28"/>
        <v/>
      </c>
      <c r="R331" s="73" t="str">
        <f t="shared" si="29"/>
        <v/>
      </c>
      <c r="S331" s="73" t="str">
        <f t="shared" si="30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N332" s="15"/>
      <c r="O332" s="73" t="str">
        <f t="shared" si="26"/>
        <v/>
      </c>
      <c r="P332" s="73">
        <f t="shared" si="27"/>
        <v>0</v>
      </c>
      <c r="Q332" s="73" t="str">
        <f t="shared" si="28"/>
        <v/>
      </c>
      <c r="R332" s="73" t="str">
        <f t="shared" si="29"/>
        <v/>
      </c>
      <c r="S332" s="73" t="str">
        <f t="shared" si="30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N333" s="15"/>
      <c r="O333" s="73" t="str">
        <f t="shared" si="26"/>
        <v/>
      </c>
      <c r="P333" s="73">
        <f t="shared" si="27"/>
        <v>0</v>
      </c>
      <c r="Q333" s="73" t="str">
        <f t="shared" si="28"/>
        <v/>
      </c>
      <c r="R333" s="73" t="str">
        <f t="shared" si="29"/>
        <v/>
      </c>
      <c r="S333" s="73" t="str">
        <f t="shared" si="30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N334" s="15"/>
      <c r="O334" s="73" t="str">
        <f t="shared" si="26"/>
        <v/>
      </c>
      <c r="P334" s="73">
        <f t="shared" si="27"/>
        <v>0</v>
      </c>
      <c r="Q334" s="73" t="str">
        <f t="shared" si="28"/>
        <v/>
      </c>
      <c r="R334" s="73" t="str">
        <f t="shared" si="29"/>
        <v/>
      </c>
      <c r="S334" s="73" t="str">
        <f t="shared" si="30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N335" s="15"/>
      <c r="O335" s="73" t="str">
        <f t="shared" ref="O335:O398" si="32">IF($H335="E",G335,"")</f>
        <v/>
      </c>
      <c r="P335" s="73">
        <f t="shared" si="27"/>
        <v>0</v>
      </c>
      <c r="Q335" s="73" t="str">
        <f t="shared" si="28"/>
        <v/>
      </c>
      <c r="R335" s="73" t="str">
        <f t="shared" si="29"/>
        <v/>
      </c>
      <c r="S335" s="73" t="str">
        <f t="shared" si="30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N336" s="15"/>
      <c r="O336" s="73" t="str">
        <f t="shared" si="32"/>
        <v/>
      </c>
      <c r="P336" s="73">
        <f t="shared" ref="P336:P399" si="33">IF($H336=0%,G336,"")</f>
        <v>0</v>
      </c>
      <c r="Q336" s="73" t="str">
        <f t="shared" ref="Q336:Q399" si="34">IF(OR($H336=2%,$H336=6%,$H336=8%),$I336/$H336,"")</f>
        <v/>
      </c>
      <c r="R336" s="73" t="str">
        <f t="shared" ref="R336:R399" si="35">IF(OR($H336=15%,$H336=16%),$I336/$H336,"")</f>
        <v/>
      </c>
      <c r="S336" s="73" t="str">
        <f t="shared" ref="S336:S399" si="36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N337" s="15"/>
      <c r="O337" s="73" t="str">
        <f t="shared" si="32"/>
        <v/>
      </c>
      <c r="P337" s="73">
        <f t="shared" si="33"/>
        <v>0</v>
      </c>
      <c r="Q337" s="73" t="str">
        <f t="shared" si="34"/>
        <v/>
      </c>
      <c r="R337" s="73" t="str">
        <f t="shared" si="35"/>
        <v/>
      </c>
      <c r="S337" s="73" t="str">
        <f t="shared" si="36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N338" s="15"/>
      <c r="O338" s="73" t="str">
        <f t="shared" si="32"/>
        <v/>
      </c>
      <c r="P338" s="73">
        <f t="shared" si="33"/>
        <v>0</v>
      </c>
      <c r="Q338" s="73" t="str">
        <f t="shared" si="34"/>
        <v/>
      </c>
      <c r="R338" s="73" t="str">
        <f t="shared" si="35"/>
        <v/>
      </c>
      <c r="S338" s="73" t="str">
        <f t="shared" si="36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N339" s="15"/>
      <c r="O339" s="73" t="str">
        <f t="shared" si="32"/>
        <v/>
      </c>
      <c r="P339" s="73">
        <f t="shared" si="33"/>
        <v>0</v>
      </c>
      <c r="Q339" s="73" t="str">
        <f t="shared" si="34"/>
        <v/>
      </c>
      <c r="R339" s="73" t="str">
        <f t="shared" si="35"/>
        <v/>
      </c>
      <c r="S339" s="73" t="str">
        <f t="shared" si="36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N340" s="15"/>
      <c r="O340" s="73" t="str">
        <f t="shared" si="32"/>
        <v/>
      </c>
      <c r="P340" s="73">
        <f t="shared" si="33"/>
        <v>0</v>
      </c>
      <c r="Q340" s="73" t="str">
        <f t="shared" si="34"/>
        <v/>
      </c>
      <c r="R340" s="73" t="str">
        <f t="shared" si="35"/>
        <v/>
      </c>
      <c r="S340" s="73" t="str">
        <f t="shared" si="36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N341" s="15"/>
      <c r="O341" s="73" t="str">
        <f t="shared" si="32"/>
        <v/>
      </c>
      <c r="P341" s="73">
        <f t="shared" si="33"/>
        <v>0</v>
      </c>
      <c r="Q341" s="73" t="str">
        <f t="shared" si="34"/>
        <v/>
      </c>
      <c r="R341" s="73" t="str">
        <f t="shared" si="35"/>
        <v/>
      </c>
      <c r="S341" s="73" t="str">
        <f t="shared" si="36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N342" s="15"/>
      <c r="O342" s="73" t="str">
        <f t="shared" si="32"/>
        <v/>
      </c>
      <c r="P342" s="73">
        <f t="shared" si="33"/>
        <v>0</v>
      </c>
      <c r="Q342" s="73" t="str">
        <f t="shared" si="34"/>
        <v/>
      </c>
      <c r="R342" s="73" t="str">
        <f t="shared" si="35"/>
        <v/>
      </c>
      <c r="S342" s="73" t="str">
        <f t="shared" si="36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N343" s="15"/>
      <c r="O343" s="73" t="str">
        <f t="shared" si="32"/>
        <v/>
      </c>
      <c r="P343" s="73">
        <f t="shared" si="33"/>
        <v>0</v>
      </c>
      <c r="Q343" s="73" t="str">
        <f t="shared" si="34"/>
        <v/>
      </c>
      <c r="R343" s="73" t="str">
        <f t="shared" si="35"/>
        <v/>
      </c>
      <c r="S343" s="73" t="str">
        <f t="shared" si="36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N344" s="15"/>
      <c r="O344" s="73" t="str">
        <f t="shared" si="32"/>
        <v/>
      </c>
      <c r="P344" s="73">
        <f t="shared" si="33"/>
        <v>0</v>
      </c>
      <c r="Q344" s="73" t="str">
        <f t="shared" si="34"/>
        <v/>
      </c>
      <c r="R344" s="73" t="str">
        <f t="shared" si="35"/>
        <v/>
      </c>
      <c r="S344" s="73" t="str">
        <f t="shared" si="36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N345" s="15"/>
      <c r="O345" s="73" t="str">
        <f t="shared" si="32"/>
        <v/>
      </c>
      <c r="P345" s="73">
        <f t="shared" si="33"/>
        <v>0</v>
      </c>
      <c r="Q345" s="73" t="str">
        <f t="shared" si="34"/>
        <v/>
      </c>
      <c r="R345" s="73" t="str">
        <f t="shared" si="35"/>
        <v/>
      </c>
      <c r="S345" s="73" t="str">
        <f t="shared" si="36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N346" s="15"/>
      <c r="O346" s="73" t="str">
        <f t="shared" si="32"/>
        <v/>
      </c>
      <c r="P346" s="73">
        <f t="shared" si="33"/>
        <v>0</v>
      </c>
      <c r="Q346" s="73" t="str">
        <f t="shared" si="34"/>
        <v/>
      </c>
      <c r="R346" s="73" t="str">
        <f t="shared" si="35"/>
        <v/>
      </c>
      <c r="S346" s="73" t="str">
        <f t="shared" si="36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N347" s="15"/>
      <c r="O347" s="73" t="str">
        <f t="shared" si="32"/>
        <v/>
      </c>
      <c r="P347" s="73">
        <f t="shared" si="33"/>
        <v>0</v>
      </c>
      <c r="Q347" s="73" t="str">
        <f t="shared" si="34"/>
        <v/>
      </c>
      <c r="R347" s="73" t="str">
        <f t="shared" si="35"/>
        <v/>
      </c>
      <c r="S347" s="73" t="str">
        <f t="shared" si="36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N348" s="15"/>
      <c r="O348" s="73" t="str">
        <f t="shared" si="32"/>
        <v/>
      </c>
      <c r="P348" s="73">
        <f t="shared" si="33"/>
        <v>0</v>
      </c>
      <c r="Q348" s="73" t="str">
        <f t="shared" si="34"/>
        <v/>
      </c>
      <c r="R348" s="73" t="str">
        <f t="shared" si="35"/>
        <v/>
      </c>
      <c r="S348" s="73" t="str">
        <f t="shared" si="36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N349" s="15"/>
      <c r="O349" s="73" t="str">
        <f t="shared" si="32"/>
        <v/>
      </c>
      <c r="P349" s="73">
        <f t="shared" si="33"/>
        <v>0</v>
      </c>
      <c r="Q349" s="73" t="str">
        <f t="shared" si="34"/>
        <v/>
      </c>
      <c r="R349" s="73" t="str">
        <f t="shared" si="35"/>
        <v/>
      </c>
      <c r="S349" s="73" t="str">
        <f t="shared" si="36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N350" s="15"/>
      <c r="O350" s="73" t="str">
        <f t="shared" si="32"/>
        <v/>
      </c>
      <c r="P350" s="73">
        <f t="shared" si="33"/>
        <v>0</v>
      </c>
      <c r="Q350" s="73" t="str">
        <f t="shared" si="34"/>
        <v/>
      </c>
      <c r="R350" s="73" t="str">
        <f t="shared" si="35"/>
        <v/>
      </c>
      <c r="S350" s="73" t="str">
        <f t="shared" si="36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N351" s="15"/>
      <c r="O351" s="73" t="str">
        <f t="shared" si="32"/>
        <v/>
      </c>
      <c r="P351" s="73">
        <f t="shared" si="33"/>
        <v>0</v>
      </c>
      <c r="Q351" s="73" t="str">
        <f t="shared" si="34"/>
        <v/>
      </c>
      <c r="R351" s="73" t="str">
        <f t="shared" si="35"/>
        <v/>
      </c>
      <c r="S351" s="73" t="str">
        <f t="shared" si="36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N352" s="15"/>
      <c r="O352" s="73" t="str">
        <f t="shared" si="32"/>
        <v/>
      </c>
      <c r="P352" s="73">
        <f t="shared" si="33"/>
        <v>0</v>
      </c>
      <c r="Q352" s="73" t="str">
        <f t="shared" si="34"/>
        <v/>
      </c>
      <c r="R352" s="73" t="str">
        <f t="shared" si="35"/>
        <v/>
      </c>
      <c r="S352" s="73" t="str">
        <f t="shared" si="36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N353" s="15"/>
      <c r="O353" s="73" t="str">
        <f t="shared" si="32"/>
        <v/>
      </c>
      <c r="P353" s="73">
        <f t="shared" si="33"/>
        <v>0</v>
      </c>
      <c r="Q353" s="73" t="str">
        <f t="shared" si="34"/>
        <v/>
      </c>
      <c r="R353" s="73" t="str">
        <f t="shared" si="35"/>
        <v/>
      </c>
      <c r="S353" s="73" t="str">
        <f t="shared" si="36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N354" s="15"/>
      <c r="O354" s="73" t="str">
        <f t="shared" si="32"/>
        <v/>
      </c>
      <c r="P354" s="73">
        <f t="shared" si="33"/>
        <v>0</v>
      </c>
      <c r="Q354" s="73" t="str">
        <f t="shared" si="34"/>
        <v/>
      </c>
      <c r="R354" s="73" t="str">
        <f t="shared" si="35"/>
        <v/>
      </c>
      <c r="S354" s="73" t="str">
        <f t="shared" si="36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N355" s="15"/>
      <c r="O355" s="73" t="str">
        <f t="shared" si="32"/>
        <v/>
      </c>
      <c r="P355" s="73">
        <f t="shared" si="33"/>
        <v>0</v>
      </c>
      <c r="Q355" s="73" t="str">
        <f t="shared" si="34"/>
        <v/>
      </c>
      <c r="R355" s="73" t="str">
        <f t="shared" si="35"/>
        <v/>
      </c>
      <c r="S355" s="73" t="str">
        <f t="shared" si="36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N356" s="15"/>
      <c r="O356" s="73" t="str">
        <f t="shared" si="32"/>
        <v/>
      </c>
      <c r="P356" s="73">
        <f t="shared" si="33"/>
        <v>0</v>
      </c>
      <c r="Q356" s="73" t="str">
        <f t="shared" si="34"/>
        <v/>
      </c>
      <c r="R356" s="73" t="str">
        <f t="shared" si="35"/>
        <v/>
      </c>
      <c r="S356" s="73" t="str">
        <f t="shared" si="36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N357" s="15"/>
      <c r="O357" s="73" t="str">
        <f t="shared" si="32"/>
        <v/>
      </c>
      <c r="P357" s="73">
        <f t="shared" si="33"/>
        <v>0</v>
      </c>
      <c r="Q357" s="73" t="str">
        <f t="shared" si="34"/>
        <v/>
      </c>
      <c r="R357" s="73" t="str">
        <f t="shared" si="35"/>
        <v/>
      </c>
      <c r="S357" s="73" t="str">
        <f t="shared" si="36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N358" s="15"/>
      <c r="O358" s="73" t="str">
        <f t="shared" si="32"/>
        <v/>
      </c>
      <c r="P358" s="73">
        <f t="shared" si="33"/>
        <v>0</v>
      </c>
      <c r="Q358" s="73" t="str">
        <f t="shared" si="34"/>
        <v/>
      </c>
      <c r="R358" s="73" t="str">
        <f t="shared" si="35"/>
        <v/>
      </c>
      <c r="S358" s="73" t="str">
        <f t="shared" si="36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N359" s="15"/>
      <c r="O359" s="73" t="str">
        <f t="shared" si="32"/>
        <v/>
      </c>
      <c r="P359" s="73">
        <f t="shared" si="33"/>
        <v>0</v>
      </c>
      <c r="Q359" s="73" t="str">
        <f t="shared" si="34"/>
        <v/>
      </c>
      <c r="R359" s="73" t="str">
        <f t="shared" si="35"/>
        <v/>
      </c>
      <c r="S359" s="73" t="str">
        <f t="shared" si="36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N360" s="15"/>
      <c r="O360" s="73" t="str">
        <f t="shared" si="32"/>
        <v/>
      </c>
      <c r="P360" s="73">
        <f t="shared" si="33"/>
        <v>0</v>
      </c>
      <c r="Q360" s="73" t="str">
        <f t="shared" si="34"/>
        <v/>
      </c>
      <c r="R360" s="73" t="str">
        <f t="shared" si="35"/>
        <v/>
      </c>
      <c r="S360" s="73" t="str">
        <f t="shared" si="36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N361" s="15"/>
      <c r="O361" s="73" t="str">
        <f t="shared" si="32"/>
        <v/>
      </c>
      <c r="P361" s="73">
        <f t="shared" si="33"/>
        <v>0</v>
      </c>
      <c r="Q361" s="73" t="str">
        <f t="shared" si="34"/>
        <v/>
      </c>
      <c r="R361" s="73" t="str">
        <f t="shared" si="35"/>
        <v/>
      </c>
      <c r="S361" s="73" t="str">
        <f t="shared" si="36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N362" s="15"/>
      <c r="O362" s="73" t="str">
        <f t="shared" si="32"/>
        <v/>
      </c>
      <c r="P362" s="73">
        <f t="shared" si="33"/>
        <v>0</v>
      </c>
      <c r="Q362" s="73" t="str">
        <f t="shared" si="34"/>
        <v/>
      </c>
      <c r="R362" s="73" t="str">
        <f t="shared" si="35"/>
        <v/>
      </c>
      <c r="S362" s="73" t="str">
        <f t="shared" si="36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N363" s="15"/>
      <c r="O363" s="73" t="str">
        <f t="shared" si="32"/>
        <v/>
      </c>
      <c r="P363" s="73">
        <f t="shared" si="33"/>
        <v>0</v>
      </c>
      <c r="Q363" s="73" t="str">
        <f t="shared" si="34"/>
        <v/>
      </c>
      <c r="R363" s="73" t="str">
        <f t="shared" si="35"/>
        <v/>
      </c>
      <c r="S363" s="73" t="str">
        <f t="shared" si="36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N364" s="15"/>
      <c r="O364" s="73" t="str">
        <f t="shared" si="32"/>
        <v/>
      </c>
      <c r="P364" s="73">
        <f t="shared" si="33"/>
        <v>0</v>
      </c>
      <c r="Q364" s="73" t="str">
        <f t="shared" si="34"/>
        <v/>
      </c>
      <c r="R364" s="73" t="str">
        <f t="shared" si="35"/>
        <v/>
      </c>
      <c r="S364" s="73" t="str">
        <f t="shared" si="36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N365" s="15"/>
      <c r="O365" s="73" t="str">
        <f t="shared" si="32"/>
        <v/>
      </c>
      <c r="P365" s="73">
        <f t="shared" si="33"/>
        <v>0</v>
      </c>
      <c r="Q365" s="73" t="str">
        <f t="shared" si="34"/>
        <v/>
      </c>
      <c r="R365" s="73" t="str">
        <f t="shared" si="35"/>
        <v/>
      </c>
      <c r="S365" s="73" t="str">
        <f t="shared" si="36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N366" s="15"/>
      <c r="O366" s="73" t="str">
        <f t="shared" si="32"/>
        <v/>
      </c>
      <c r="P366" s="73">
        <f t="shared" si="33"/>
        <v>0</v>
      </c>
      <c r="Q366" s="73" t="str">
        <f t="shared" si="34"/>
        <v/>
      </c>
      <c r="R366" s="73" t="str">
        <f t="shared" si="35"/>
        <v/>
      </c>
      <c r="S366" s="73" t="str">
        <f t="shared" si="36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N367" s="15"/>
      <c r="O367" s="73" t="str">
        <f t="shared" si="32"/>
        <v/>
      </c>
      <c r="P367" s="73">
        <f t="shared" si="33"/>
        <v>0</v>
      </c>
      <c r="Q367" s="73" t="str">
        <f t="shared" si="34"/>
        <v/>
      </c>
      <c r="R367" s="73" t="str">
        <f t="shared" si="35"/>
        <v/>
      </c>
      <c r="S367" s="73" t="str">
        <f t="shared" si="36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N368" s="15"/>
      <c r="O368" s="73" t="str">
        <f t="shared" si="32"/>
        <v/>
      </c>
      <c r="P368" s="73">
        <f t="shared" si="33"/>
        <v>0</v>
      </c>
      <c r="Q368" s="73" t="str">
        <f t="shared" si="34"/>
        <v/>
      </c>
      <c r="R368" s="73" t="str">
        <f t="shared" si="35"/>
        <v/>
      </c>
      <c r="S368" s="73" t="str">
        <f t="shared" si="36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N369" s="15"/>
      <c r="O369" s="73" t="str">
        <f t="shared" si="32"/>
        <v/>
      </c>
      <c r="P369" s="73">
        <f t="shared" si="33"/>
        <v>0</v>
      </c>
      <c r="Q369" s="73" t="str">
        <f t="shared" si="34"/>
        <v/>
      </c>
      <c r="R369" s="73" t="str">
        <f t="shared" si="35"/>
        <v/>
      </c>
      <c r="S369" s="73" t="str">
        <f t="shared" si="36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N370" s="15"/>
      <c r="O370" s="73" t="str">
        <f t="shared" si="32"/>
        <v/>
      </c>
      <c r="P370" s="73">
        <f t="shared" si="33"/>
        <v>0</v>
      </c>
      <c r="Q370" s="73" t="str">
        <f t="shared" si="34"/>
        <v/>
      </c>
      <c r="R370" s="73" t="str">
        <f t="shared" si="35"/>
        <v/>
      </c>
      <c r="S370" s="73" t="str">
        <f t="shared" si="36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N371" s="15"/>
      <c r="O371" s="73" t="str">
        <f t="shared" si="32"/>
        <v/>
      </c>
      <c r="P371" s="73">
        <f t="shared" si="33"/>
        <v>0</v>
      </c>
      <c r="Q371" s="73" t="str">
        <f t="shared" si="34"/>
        <v/>
      </c>
      <c r="R371" s="73" t="str">
        <f t="shared" si="35"/>
        <v/>
      </c>
      <c r="S371" s="73" t="str">
        <f t="shared" si="36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N372" s="15"/>
      <c r="O372" s="73" t="str">
        <f t="shared" si="32"/>
        <v/>
      </c>
      <c r="P372" s="73">
        <f t="shared" si="33"/>
        <v>0</v>
      </c>
      <c r="Q372" s="73" t="str">
        <f t="shared" si="34"/>
        <v/>
      </c>
      <c r="R372" s="73" t="str">
        <f t="shared" si="35"/>
        <v/>
      </c>
      <c r="S372" s="73" t="str">
        <f t="shared" si="36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N373" s="15"/>
      <c r="O373" s="73" t="str">
        <f t="shared" si="32"/>
        <v/>
      </c>
      <c r="P373" s="73">
        <f t="shared" si="33"/>
        <v>0</v>
      </c>
      <c r="Q373" s="73" t="str">
        <f t="shared" si="34"/>
        <v/>
      </c>
      <c r="R373" s="73" t="str">
        <f t="shared" si="35"/>
        <v/>
      </c>
      <c r="S373" s="73" t="str">
        <f t="shared" si="36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N374" s="15"/>
      <c r="O374" s="73" t="str">
        <f t="shared" si="32"/>
        <v/>
      </c>
      <c r="P374" s="73">
        <f t="shared" si="33"/>
        <v>0</v>
      </c>
      <c r="Q374" s="73" t="str">
        <f t="shared" si="34"/>
        <v/>
      </c>
      <c r="R374" s="73" t="str">
        <f t="shared" si="35"/>
        <v/>
      </c>
      <c r="S374" s="73" t="str">
        <f t="shared" si="36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N375" s="15"/>
      <c r="O375" s="73" t="str">
        <f t="shared" si="32"/>
        <v/>
      </c>
      <c r="P375" s="73">
        <f t="shared" si="33"/>
        <v>0</v>
      </c>
      <c r="Q375" s="73" t="str">
        <f t="shared" si="34"/>
        <v/>
      </c>
      <c r="R375" s="73" t="str">
        <f t="shared" si="35"/>
        <v/>
      </c>
      <c r="S375" s="73" t="str">
        <f t="shared" si="36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N376" s="15"/>
      <c r="O376" s="73" t="str">
        <f t="shared" si="32"/>
        <v/>
      </c>
      <c r="P376" s="73">
        <f t="shared" si="33"/>
        <v>0</v>
      </c>
      <c r="Q376" s="73" t="str">
        <f t="shared" si="34"/>
        <v/>
      </c>
      <c r="R376" s="73" t="str">
        <f t="shared" si="35"/>
        <v/>
      </c>
      <c r="S376" s="73" t="str">
        <f t="shared" si="36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N377" s="15"/>
      <c r="O377" s="73" t="str">
        <f t="shared" si="32"/>
        <v/>
      </c>
      <c r="P377" s="73">
        <f t="shared" si="33"/>
        <v>0</v>
      </c>
      <c r="Q377" s="73" t="str">
        <f t="shared" si="34"/>
        <v/>
      </c>
      <c r="R377" s="73" t="str">
        <f t="shared" si="35"/>
        <v/>
      </c>
      <c r="S377" s="73" t="str">
        <f t="shared" si="36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N378" s="15"/>
      <c r="O378" s="73" t="str">
        <f t="shared" si="32"/>
        <v/>
      </c>
      <c r="P378" s="73">
        <f t="shared" si="33"/>
        <v>0</v>
      </c>
      <c r="Q378" s="73" t="str">
        <f t="shared" si="34"/>
        <v/>
      </c>
      <c r="R378" s="73" t="str">
        <f t="shared" si="35"/>
        <v/>
      </c>
      <c r="S378" s="73" t="str">
        <f t="shared" si="36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N379" s="15"/>
      <c r="O379" s="73" t="str">
        <f t="shared" si="32"/>
        <v/>
      </c>
      <c r="P379" s="73">
        <f t="shared" si="33"/>
        <v>0</v>
      </c>
      <c r="Q379" s="73" t="str">
        <f t="shared" si="34"/>
        <v/>
      </c>
      <c r="R379" s="73" t="str">
        <f t="shared" si="35"/>
        <v/>
      </c>
      <c r="S379" s="73" t="str">
        <f t="shared" si="36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N380" s="15"/>
      <c r="O380" s="73" t="str">
        <f t="shared" si="32"/>
        <v/>
      </c>
      <c r="P380" s="73">
        <f t="shared" si="33"/>
        <v>0</v>
      </c>
      <c r="Q380" s="73" t="str">
        <f t="shared" si="34"/>
        <v/>
      </c>
      <c r="R380" s="73" t="str">
        <f t="shared" si="35"/>
        <v/>
      </c>
      <c r="S380" s="73" t="str">
        <f t="shared" si="36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N381" s="15"/>
      <c r="O381" s="73" t="str">
        <f t="shared" si="32"/>
        <v/>
      </c>
      <c r="P381" s="73">
        <f t="shared" si="33"/>
        <v>0</v>
      </c>
      <c r="Q381" s="73" t="str">
        <f t="shared" si="34"/>
        <v/>
      </c>
      <c r="R381" s="73" t="str">
        <f t="shared" si="35"/>
        <v/>
      </c>
      <c r="S381" s="73" t="str">
        <f t="shared" si="36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N382" s="15"/>
      <c r="O382" s="73" t="str">
        <f t="shared" si="32"/>
        <v/>
      </c>
      <c r="P382" s="73">
        <f t="shared" si="33"/>
        <v>0</v>
      </c>
      <c r="Q382" s="73" t="str">
        <f t="shared" si="34"/>
        <v/>
      </c>
      <c r="R382" s="73" t="str">
        <f t="shared" si="35"/>
        <v/>
      </c>
      <c r="S382" s="73" t="str">
        <f t="shared" si="36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N383" s="15"/>
      <c r="O383" s="73" t="str">
        <f t="shared" si="32"/>
        <v/>
      </c>
      <c r="P383" s="73">
        <f t="shared" si="33"/>
        <v>0</v>
      </c>
      <c r="Q383" s="73" t="str">
        <f t="shared" si="34"/>
        <v/>
      </c>
      <c r="R383" s="73" t="str">
        <f t="shared" si="35"/>
        <v/>
      </c>
      <c r="S383" s="73" t="str">
        <f t="shared" si="36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N384" s="15"/>
      <c r="O384" s="73" t="str">
        <f t="shared" si="32"/>
        <v/>
      </c>
      <c r="P384" s="73">
        <f t="shared" si="33"/>
        <v>0</v>
      </c>
      <c r="Q384" s="73" t="str">
        <f t="shared" si="34"/>
        <v/>
      </c>
      <c r="R384" s="73" t="str">
        <f t="shared" si="35"/>
        <v/>
      </c>
      <c r="S384" s="73" t="str">
        <f t="shared" si="36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N385" s="15"/>
      <c r="O385" s="73" t="str">
        <f t="shared" si="32"/>
        <v/>
      </c>
      <c r="P385" s="73">
        <f t="shared" si="33"/>
        <v>0</v>
      </c>
      <c r="Q385" s="73" t="str">
        <f t="shared" si="34"/>
        <v/>
      </c>
      <c r="R385" s="73" t="str">
        <f t="shared" si="35"/>
        <v/>
      </c>
      <c r="S385" s="73" t="str">
        <f t="shared" si="36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N386" s="15"/>
      <c r="O386" s="73" t="str">
        <f t="shared" si="32"/>
        <v/>
      </c>
      <c r="P386" s="73">
        <f t="shared" si="33"/>
        <v>0</v>
      </c>
      <c r="Q386" s="73" t="str">
        <f t="shared" si="34"/>
        <v/>
      </c>
      <c r="R386" s="73" t="str">
        <f t="shared" si="35"/>
        <v/>
      </c>
      <c r="S386" s="73" t="str">
        <f t="shared" si="36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N387" s="15"/>
      <c r="O387" s="73" t="str">
        <f t="shared" si="32"/>
        <v/>
      </c>
      <c r="P387" s="73">
        <f t="shared" si="33"/>
        <v>0</v>
      </c>
      <c r="Q387" s="73" t="str">
        <f t="shared" si="34"/>
        <v/>
      </c>
      <c r="R387" s="73" t="str">
        <f t="shared" si="35"/>
        <v/>
      </c>
      <c r="S387" s="73" t="str">
        <f t="shared" si="36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N388" s="15"/>
      <c r="O388" s="73" t="str">
        <f t="shared" si="32"/>
        <v/>
      </c>
      <c r="P388" s="73">
        <f t="shared" si="33"/>
        <v>0</v>
      </c>
      <c r="Q388" s="73" t="str">
        <f t="shared" si="34"/>
        <v/>
      </c>
      <c r="R388" s="73" t="str">
        <f t="shared" si="35"/>
        <v/>
      </c>
      <c r="S388" s="73" t="str">
        <f t="shared" si="36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N389" s="15"/>
      <c r="O389" s="73" t="str">
        <f t="shared" si="32"/>
        <v/>
      </c>
      <c r="P389" s="73">
        <f t="shared" si="33"/>
        <v>0</v>
      </c>
      <c r="Q389" s="73" t="str">
        <f t="shared" si="34"/>
        <v/>
      </c>
      <c r="R389" s="73" t="str">
        <f t="shared" si="35"/>
        <v/>
      </c>
      <c r="S389" s="73" t="str">
        <f t="shared" si="36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N390" s="15"/>
      <c r="O390" s="73" t="str">
        <f t="shared" si="32"/>
        <v/>
      </c>
      <c r="P390" s="73">
        <f t="shared" si="33"/>
        <v>0</v>
      </c>
      <c r="Q390" s="73" t="str">
        <f t="shared" si="34"/>
        <v/>
      </c>
      <c r="R390" s="73" t="str">
        <f t="shared" si="35"/>
        <v/>
      </c>
      <c r="S390" s="73" t="str">
        <f t="shared" si="36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N391" s="15"/>
      <c r="O391" s="73" t="str">
        <f t="shared" si="32"/>
        <v/>
      </c>
      <c r="P391" s="73">
        <f t="shared" si="33"/>
        <v>0</v>
      </c>
      <c r="Q391" s="73" t="str">
        <f t="shared" si="34"/>
        <v/>
      </c>
      <c r="R391" s="73" t="str">
        <f t="shared" si="35"/>
        <v/>
      </c>
      <c r="S391" s="73" t="str">
        <f t="shared" si="36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N392" s="15"/>
      <c r="O392" s="73" t="str">
        <f t="shared" si="32"/>
        <v/>
      </c>
      <c r="P392" s="73">
        <f t="shared" si="33"/>
        <v>0</v>
      </c>
      <c r="Q392" s="73" t="str">
        <f t="shared" si="34"/>
        <v/>
      </c>
      <c r="R392" s="73" t="str">
        <f t="shared" si="35"/>
        <v/>
      </c>
      <c r="S392" s="73" t="str">
        <f t="shared" si="36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N393" s="15"/>
      <c r="O393" s="73" t="str">
        <f t="shared" si="32"/>
        <v/>
      </c>
      <c r="P393" s="73">
        <f t="shared" si="33"/>
        <v>0</v>
      </c>
      <c r="Q393" s="73" t="str">
        <f t="shared" si="34"/>
        <v/>
      </c>
      <c r="R393" s="73" t="str">
        <f t="shared" si="35"/>
        <v/>
      </c>
      <c r="S393" s="73" t="str">
        <f t="shared" si="36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N394" s="15"/>
      <c r="O394" s="73" t="str">
        <f t="shared" si="32"/>
        <v/>
      </c>
      <c r="P394" s="73">
        <f t="shared" si="33"/>
        <v>0</v>
      </c>
      <c r="Q394" s="73" t="str">
        <f t="shared" si="34"/>
        <v/>
      </c>
      <c r="R394" s="73" t="str">
        <f t="shared" si="35"/>
        <v/>
      </c>
      <c r="S394" s="73" t="str">
        <f t="shared" si="36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N395" s="15"/>
      <c r="O395" s="73" t="str">
        <f t="shared" si="32"/>
        <v/>
      </c>
      <c r="P395" s="73">
        <f t="shared" si="33"/>
        <v>0</v>
      </c>
      <c r="Q395" s="73" t="str">
        <f t="shared" si="34"/>
        <v/>
      </c>
      <c r="R395" s="73" t="str">
        <f t="shared" si="35"/>
        <v/>
      </c>
      <c r="S395" s="73" t="str">
        <f t="shared" si="36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N396" s="15"/>
      <c r="O396" s="73" t="str">
        <f t="shared" si="32"/>
        <v/>
      </c>
      <c r="P396" s="73">
        <f t="shared" si="33"/>
        <v>0</v>
      </c>
      <c r="Q396" s="73" t="str">
        <f t="shared" si="34"/>
        <v/>
      </c>
      <c r="R396" s="73" t="str">
        <f t="shared" si="35"/>
        <v/>
      </c>
      <c r="S396" s="73" t="str">
        <f t="shared" si="36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N397" s="15"/>
      <c r="O397" s="73" t="str">
        <f t="shared" si="32"/>
        <v/>
      </c>
      <c r="P397" s="73">
        <f t="shared" si="33"/>
        <v>0</v>
      </c>
      <c r="Q397" s="73" t="str">
        <f t="shared" si="34"/>
        <v/>
      </c>
      <c r="R397" s="73" t="str">
        <f t="shared" si="35"/>
        <v/>
      </c>
      <c r="S397" s="73" t="str">
        <f t="shared" si="36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N398" s="15"/>
      <c r="O398" s="73" t="str">
        <f t="shared" si="32"/>
        <v/>
      </c>
      <c r="P398" s="73">
        <f t="shared" si="33"/>
        <v>0</v>
      </c>
      <c r="Q398" s="73" t="str">
        <f t="shared" si="34"/>
        <v/>
      </c>
      <c r="R398" s="73" t="str">
        <f t="shared" si="35"/>
        <v/>
      </c>
      <c r="S398" s="73" t="str">
        <f t="shared" si="36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N399" s="15"/>
      <c r="O399" s="73" t="str">
        <f t="shared" ref="O399:O462" si="38">IF($H399="E",G399,"")</f>
        <v/>
      </c>
      <c r="P399" s="73">
        <f t="shared" si="33"/>
        <v>0</v>
      </c>
      <c r="Q399" s="73" t="str">
        <f t="shared" si="34"/>
        <v/>
      </c>
      <c r="R399" s="73" t="str">
        <f t="shared" si="35"/>
        <v/>
      </c>
      <c r="S399" s="73" t="str">
        <f t="shared" si="36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N400" s="15"/>
      <c r="O400" s="73" t="str">
        <f t="shared" si="38"/>
        <v/>
      </c>
      <c r="P400" s="73">
        <f t="shared" ref="P400:P463" si="39">IF($H400=0%,G400,"")</f>
        <v>0</v>
      </c>
      <c r="Q400" s="73" t="str">
        <f t="shared" ref="Q400:Q463" si="40">IF(OR($H400=2%,$H400=6%,$H400=8%),$I400/$H400,"")</f>
        <v/>
      </c>
      <c r="R400" s="73" t="str">
        <f t="shared" ref="R400:R463" si="41">IF(OR($H400=15%,$H400=16%),$I400/$H400,"")</f>
        <v/>
      </c>
      <c r="S400" s="73" t="str">
        <f t="shared" ref="S400:S463" si="42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N401" s="15"/>
      <c r="O401" s="73" t="str">
        <f t="shared" si="38"/>
        <v/>
      </c>
      <c r="P401" s="73">
        <f t="shared" si="39"/>
        <v>0</v>
      </c>
      <c r="Q401" s="73" t="str">
        <f t="shared" si="40"/>
        <v/>
      </c>
      <c r="R401" s="73" t="str">
        <f t="shared" si="41"/>
        <v/>
      </c>
      <c r="S401" s="73" t="str">
        <f t="shared" si="42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N402" s="15"/>
      <c r="O402" s="73" t="str">
        <f t="shared" si="38"/>
        <v/>
      </c>
      <c r="P402" s="73">
        <f t="shared" si="39"/>
        <v>0</v>
      </c>
      <c r="Q402" s="73" t="str">
        <f t="shared" si="40"/>
        <v/>
      </c>
      <c r="R402" s="73" t="str">
        <f t="shared" si="41"/>
        <v/>
      </c>
      <c r="S402" s="73" t="str">
        <f t="shared" si="42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N403" s="15"/>
      <c r="O403" s="73" t="str">
        <f t="shared" si="38"/>
        <v/>
      </c>
      <c r="P403" s="73">
        <f t="shared" si="39"/>
        <v>0</v>
      </c>
      <c r="Q403" s="73" t="str">
        <f t="shared" si="40"/>
        <v/>
      </c>
      <c r="R403" s="73" t="str">
        <f t="shared" si="41"/>
        <v/>
      </c>
      <c r="S403" s="73" t="str">
        <f t="shared" si="42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N404" s="15"/>
      <c r="O404" s="73" t="str">
        <f t="shared" si="38"/>
        <v/>
      </c>
      <c r="P404" s="73">
        <f t="shared" si="39"/>
        <v>0</v>
      </c>
      <c r="Q404" s="73" t="str">
        <f t="shared" si="40"/>
        <v/>
      </c>
      <c r="R404" s="73" t="str">
        <f t="shared" si="41"/>
        <v/>
      </c>
      <c r="S404" s="73" t="str">
        <f t="shared" si="42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N405" s="15"/>
      <c r="O405" s="73" t="str">
        <f t="shared" si="38"/>
        <v/>
      </c>
      <c r="P405" s="73">
        <f t="shared" si="39"/>
        <v>0</v>
      </c>
      <c r="Q405" s="73" t="str">
        <f t="shared" si="40"/>
        <v/>
      </c>
      <c r="R405" s="73" t="str">
        <f t="shared" si="41"/>
        <v/>
      </c>
      <c r="S405" s="73" t="str">
        <f t="shared" si="42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N406" s="15"/>
      <c r="O406" s="73" t="str">
        <f t="shared" si="38"/>
        <v/>
      </c>
      <c r="P406" s="73">
        <f t="shared" si="39"/>
        <v>0</v>
      </c>
      <c r="Q406" s="73" t="str">
        <f t="shared" si="40"/>
        <v/>
      </c>
      <c r="R406" s="73" t="str">
        <f t="shared" si="41"/>
        <v/>
      </c>
      <c r="S406" s="73" t="str">
        <f t="shared" si="42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N407" s="15"/>
      <c r="O407" s="73" t="str">
        <f t="shared" si="38"/>
        <v/>
      </c>
      <c r="P407" s="73">
        <f t="shared" si="39"/>
        <v>0</v>
      </c>
      <c r="Q407" s="73" t="str">
        <f t="shared" si="40"/>
        <v/>
      </c>
      <c r="R407" s="73" t="str">
        <f t="shared" si="41"/>
        <v/>
      </c>
      <c r="S407" s="73" t="str">
        <f t="shared" si="42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N408" s="15"/>
      <c r="O408" s="73" t="str">
        <f t="shared" si="38"/>
        <v/>
      </c>
      <c r="P408" s="73">
        <f t="shared" si="39"/>
        <v>0</v>
      </c>
      <c r="Q408" s="73" t="str">
        <f t="shared" si="40"/>
        <v/>
      </c>
      <c r="R408" s="73" t="str">
        <f t="shared" si="41"/>
        <v/>
      </c>
      <c r="S408" s="73" t="str">
        <f t="shared" si="42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N409" s="15"/>
      <c r="O409" s="73" t="str">
        <f t="shared" si="38"/>
        <v/>
      </c>
      <c r="P409" s="73">
        <f t="shared" si="39"/>
        <v>0</v>
      </c>
      <c r="Q409" s="73" t="str">
        <f t="shared" si="40"/>
        <v/>
      </c>
      <c r="R409" s="73" t="str">
        <f t="shared" si="41"/>
        <v/>
      </c>
      <c r="S409" s="73" t="str">
        <f t="shared" si="42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N410" s="15"/>
      <c r="O410" s="73" t="str">
        <f t="shared" si="38"/>
        <v/>
      </c>
      <c r="P410" s="73">
        <f t="shared" si="39"/>
        <v>0</v>
      </c>
      <c r="Q410" s="73" t="str">
        <f t="shared" si="40"/>
        <v/>
      </c>
      <c r="R410" s="73" t="str">
        <f t="shared" si="41"/>
        <v/>
      </c>
      <c r="S410" s="73" t="str">
        <f t="shared" si="42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N411" s="15"/>
      <c r="O411" s="73" t="str">
        <f t="shared" si="38"/>
        <v/>
      </c>
      <c r="P411" s="73">
        <f t="shared" si="39"/>
        <v>0</v>
      </c>
      <c r="Q411" s="73" t="str">
        <f t="shared" si="40"/>
        <v/>
      </c>
      <c r="R411" s="73" t="str">
        <f t="shared" si="41"/>
        <v/>
      </c>
      <c r="S411" s="73" t="str">
        <f t="shared" si="42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N412" s="15"/>
      <c r="O412" s="73" t="str">
        <f t="shared" si="38"/>
        <v/>
      </c>
      <c r="P412" s="73">
        <f t="shared" si="39"/>
        <v>0</v>
      </c>
      <c r="Q412" s="73" t="str">
        <f t="shared" si="40"/>
        <v/>
      </c>
      <c r="R412" s="73" t="str">
        <f t="shared" si="41"/>
        <v/>
      </c>
      <c r="S412" s="73" t="str">
        <f t="shared" si="42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N413" s="15"/>
      <c r="O413" s="73" t="str">
        <f t="shared" si="38"/>
        <v/>
      </c>
      <c r="P413" s="73">
        <f t="shared" si="39"/>
        <v>0</v>
      </c>
      <c r="Q413" s="73" t="str">
        <f t="shared" si="40"/>
        <v/>
      </c>
      <c r="R413" s="73" t="str">
        <f t="shared" si="41"/>
        <v/>
      </c>
      <c r="S413" s="73" t="str">
        <f t="shared" si="42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N414" s="15"/>
      <c r="O414" s="73" t="str">
        <f t="shared" si="38"/>
        <v/>
      </c>
      <c r="P414" s="73">
        <f t="shared" si="39"/>
        <v>0</v>
      </c>
      <c r="Q414" s="73" t="str">
        <f t="shared" si="40"/>
        <v/>
      </c>
      <c r="R414" s="73" t="str">
        <f t="shared" si="41"/>
        <v/>
      </c>
      <c r="S414" s="73" t="str">
        <f t="shared" si="42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N415" s="15"/>
      <c r="O415" s="73" t="str">
        <f t="shared" si="38"/>
        <v/>
      </c>
      <c r="P415" s="73">
        <f t="shared" si="39"/>
        <v>0</v>
      </c>
      <c r="Q415" s="73" t="str">
        <f t="shared" si="40"/>
        <v/>
      </c>
      <c r="R415" s="73" t="str">
        <f t="shared" si="41"/>
        <v/>
      </c>
      <c r="S415" s="73" t="str">
        <f t="shared" si="42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N416" s="15"/>
      <c r="O416" s="73" t="str">
        <f t="shared" si="38"/>
        <v/>
      </c>
      <c r="P416" s="73">
        <f t="shared" si="39"/>
        <v>0</v>
      </c>
      <c r="Q416" s="73" t="str">
        <f t="shared" si="40"/>
        <v/>
      </c>
      <c r="R416" s="73" t="str">
        <f t="shared" si="41"/>
        <v/>
      </c>
      <c r="S416" s="73" t="str">
        <f t="shared" si="42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N417" s="15"/>
      <c r="O417" s="73" t="str">
        <f t="shared" si="38"/>
        <v/>
      </c>
      <c r="P417" s="73">
        <f t="shared" si="39"/>
        <v>0</v>
      </c>
      <c r="Q417" s="73" t="str">
        <f t="shared" si="40"/>
        <v/>
      </c>
      <c r="R417" s="73" t="str">
        <f t="shared" si="41"/>
        <v/>
      </c>
      <c r="S417" s="73" t="str">
        <f t="shared" si="42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N418" s="15"/>
      <c r="O418" s="73" t="str">
        <f t="shared" si="38"/>
        <v/>
      </c>
      <c r="P418" s="73">
        <f t="shared" si="39"/>
        <v>0</v>
      </c>
      <c r="Q418" s="73" t="str">
        <f t="shared" si="40"/>
        <v/>
      </c>
      <c r="R418" s="73" t="str">
        <f t="shared" si="41"/>
        <v/>
      </c>
      <c r="S418" s="73" t="str">
        <f t="shared" si="42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N419" s="15"/>
      <c r="O419" s="73" t="str">
        <f t="shared" si="38"/>
        <v/>
      </c>
      <c r="P419" s="73">
        <f t="shared" si="39"/>
        <v>0</v>
      </c>
      <c r="Q419" s="73" t="str">
        <f t="shared" si="40"/>
        <v/>
      </c>
      <c r="R419" s="73" t="str">
        <f t="shared" si="41"/>
        <v/>
      </c>
      <c r="S419" s="73" t="str">
        <f t="shared" si="42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N420" s="15"/>
      <c r="O420" s="73" t="str">
        <f t="shared" si="38"/>
        <v/>
      </c>
      <c r="P420" s="73">
        <f t="shared" si="39"/>
        <v>0</v>
      </c>
      <c r="Q420" s="73" t="str">
        <f t="shared" si="40"/>
        <v/>
      </c>
      <c r="R420" s="73" t="str">
        <f t="shared" si="41"/>
        <v/>
      </c>
      <c r="S420" s="73" t="str">
        <f t="shared" si="42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N421" s="15"/>
      <c r="O421" s="73" t="str">
        <f t="shared" si="38"/>
        <v/>
      </c>
      <c r="P421" s="73">
        <f t="shared" si="39"/>
        <v>0</v>
      </c>
      <c r="Q421" s="73" t="str">
        <f t="shared" si="40"/>
        <v/>
      </c>
      <c r="R421" s="73" t="str">
        <f t="shared" si="41"/>
        <v/>
      </c>
      <c r="S421" s="73" t="str">
        <f t="shared" si="42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N422" s="15"/>
      <c r="O422" s="73" t="str">
        <f t="shared" si="38"/>
        <v/>
      </c>
      <c r="P422" s="73">
        <f t="shared" si="39"/>
        <v>0</v>
      </c>
      <c r="Q422" s="73" t="str">
        <f t="shared" si="40"/>
        <v/>
      </c>
      <c r="R422" s="73" t="str">
        <f t="shared" si="41"/>
        <v/>
      </c>
      <c r="S422" s="73" t="str">
        <f t="shared" si="42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N423" s="15"/>
      <c r="O423" s="73" t="str">
        <f t="shared" si="38"/>
        <v/>
      </c>
      <c r="P423" s="73">
        <f t="shared" si="39"/>
        <v>0</v>
      </c>
      <c r="Q423" s="73" t="str">
        <f t="shared" si="40"/>
        <v/>
      </c>
      <c r="R423" s="73" t="str">
        <f t="shared" si="41"/>
        <v/>
      </c>
      <c r="S423" s="73" t="str">
        <f t="shared" si="42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N424" s="15"/>
      <c r="O424" s="73" t="str">
        <f t="shared" si="38"/>
        <v/>
      </c>
      <c r="P424" s="73">
        <f t="shared" si="39"/>
        <v>0</v>
      </c>
      <c r="Q424" s="73" t="str">
        <f t="shared" si="40"/>
        <v/>
      </c>
      <c r="R424" s="73" t="str">
        <f t="shared" si="41"/>
        <v/>
      </c>
      <c r="S424" s="73" t="str">
        <f t="shared" si="42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N425" s="15"/>
      <c r="O425" s="73" t="str">
        <f t="shared" si="38"/>
        <v/>
      </c>
      <c r="P425" s="73">
        <f t="shared" si="39"/>
        <v>0</v>
      </c>
      <c r="Q425" s="73" t="str">
        <f t="shared" si="40"/>
        <v/>
      </c>
      <c r="R425" s="73" t="str">
        <f t="shared" si="41"/>
        <v/>
      </c>
      <c r="S425" s="73" t="str">
        <f t="shared" si="42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N426" s="15"/>
      <c r="O426" s="73" t="str">
        <f t="shared" si="38"/>
        <v/>
      </c>
      <c r="P426" s="73">
        <f t="shared" si="39"/>
        <v>0</v>
      </c>
      <c r="Q426" s="73" t="str">
        <f t="shared" si="40"/>
        <v/>
      </c>
      <c r="R426" s="73" t="str">
        <f t="shared" si="41"/>
        <v/>
      </c>
      <c r="S426" s="73" t="str">
        <f t="shared" si="42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N427" s="15"/>
      <c r="O427" s="73" t="str">
        <f t="shared" si="38"/>
        <v/>
      </c>
      <c r="P427" s="73">
        <f t="shared" si="39"/>
        <v>0</v>
      </c>
      <c r="Q427" s="73" t="str">
        <f t="shared" si="40"/>
        <v/>
      </c>
      <c r="R427" s="73" t="str">
        <f t="shared" si="41"/>
        <v/>
      </c>
      <c r="S427" s="73" t="str">
        <f t="shared" si="42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N428" s="15"/>
      <c r="O428" s="73" t="str">
        <f t="shared" si="38"/>
        <v/>
      </c>
      <c r="P428" s="73">
        <f t="shared" si="39"/>
        <v>0</v>
      </c>
      <c r="Q428" s="73" t="str">
        <f t="shared" si="40"/>
        <v/>
      </c>
      <c r="R428" s="73" t="str">
        <f t="shared" si="41"/>
        <v/>
      </c>
      <c r="S428" s="73" t="str">
        <f t="shared" si="42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N429" s="15"/>
      <c r="O429" s="73" t="str">
        <f t="shared" si="38"/>
        <v/>
      </c>
      <c r="P429" s="73">
        <f t="shared" si="39"/>
        <v>0</v>
      </c>
      <c r="Q429" s="73" t="str">
        <f t="shared" si="40"/>
        <v/>
      </c>
      <c r="R429" s="73" t="str">
        <f t="shared" si="41"/>
        <v/>
      </c>
      <c r="S429" s="73" t="str">
        <f t="shared" si="42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N430" s="15"/>
      <c r="O430" s="73" t="str">
        <f t="shared" si="38"/>
        <v/>
      </c>
      <c r="P430" s="73">
        <f t="shared" si="39"/>
        <v>0</v>
      </c>
      <c r="Q430" s="73" t="str">
        <f t="shared" si="40"/>
        <v/>
      </c>
      <c r="R430" s="73" t="str">
        <f t="shared" si="41"/>
        <v/>
      </c>
      <c r="S430" s="73" t="str">
        <f t="shared" si="42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N431" s="15"/>
      <c r="O431" s="73" t="str">
        <f t="shared" si="38"/>
        <v/>
      </c>
      <c r="P431" s="73">
        <f t="shared" si="39"/>
        <v>0</v>
      </c>
      <c r="Q431" s="73" t="str">
        <f t="shared" si="40"/>
        <v/>
      </c>
      <c r="R431" s="73" t="str">
        <f t="shared" si="41"/>
        <v/>
      </c>
      <c r="S431" s="73" t="str">
        <f t="shared" si="42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N432" s="15"/>
      <c r="O432" s="73" t="str">
        <f t="shared" si="38"/>
        <v/>
      </c>
      <c r="P432" s="73">
        <f t="shared" si="39"/>
        <v>0</v>
      </c>
      <c r="Q432" s="73" t="str">
        <f t="shared" si="40"/>
        <v/>
      </c>
      <c r="R432" s="73" t="str">
        <f t="shared" si="41"/>
        <v/>
      </c>
      <c r="S432" s="73" t="str">
        <f t="shared" si="42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N433" s="15"/>
      <c r="O433" s="73" t="str">
        <f t="shared" si="38"/>
        <v/>
      </c>
      <c r="P433" s="73">
        <f t="shared" si="39"/>
        <v>0</v>
      </c>
      <c r="Q433" s="73" t="str">
        <f t="shared" si="40"/>
        <v/>
      </c>
      <c r="R433" s="73" t="str">
        <f t="shared" si="41"/>
        <v/>
      </c>
      <c r="S433" s="73" t="str">
        <f t="shared" si="42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N434" s="15"/>
      <c r="O434" s="73" t="str">
        <f t="shared" si="38"/>
        <v/>
      </c>
      <c r="P434" s="73">
        <f t="shared" si="39"/>
        <v>0</v>
      </c>
      <c r="Q434" s="73" t="str">
        <f t="shared" si="40"/>
        <v/>
      </c>
      <c r="R434" s="73" t="str">
        <f t="shared" si="41"/>
        <v/>
      </c>
      <c r="S434" s="73" t="str">
        <f t="shared" si="42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N435" s="15"/>
      <c r="O435" s="73" t="str">
        <f t="shared" si="38"/>
        <v/>
      </c>
      <c r="P435" s="73">
        <f t="shared" si="39"/>
        <v>0</v>
      </c>
      <c r="Q435" s="73" t="str">
        <f t="shared" si="40"/>
        <v/>
      </c>
      <c r="R435" s="73" t="str">
        <f t="shared" si="41"/>
        <v/>
      </c>
      <c r="S435" s="73" t="str">
        <f t="shared" si="42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N436" s="15"/>
      <c r="O436" s="73" t="str">
        <f t="shared" si="38"/>
        <v/>
      </c>
      <c r="P436" s="73">
        <f t="shared" si="39"/>
        <v>0</v>
      </c>
      <c r="Q436" s="73" t="str">
        <f t="shared" si="40"/>
        <v/>
      </c>
      <c r="R436" s="73" t="str">
        <f t="shared" si="41"/>
        <v/>
      </c>
      <c r="S436" s="73" t="str">
        <f t="shared" si="42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N437" s="15"/>
      <c r="O437" s="73" t="str">
        <f t="shared" si="38"/>
        <v/>
      </c>
      <c r="P437" s="73">
        <f t="shared" si="39"/>
        <v>0</v>
      </c>
      <c r="Q437" s="73" t="str">
        <f t="shared" si="40"/>
        <v/>
      </c>
      <c r="R437" s="73" t="str">
        <f t="shared" si="41"/>
        <v/>
      </c>
      <c r="S437" s="73" t="str">
        <f t="shared" si="42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N438" s="15"/>
      <c r="O438" s="73" t="str">
        <f t="shared" si="38"/>
        <v/>
      </c>
      <c r="P438" s="73">
        <f t="shared" si="39"/>
        <v>0</v>
      </c>
      <c r="Q438" s="73" t="str">
        <f t="shared" si="40"/>
        <v/>
      </c>
      <c r="R438" s="73" t="str">
        <f t="shared" si="41"/>
        <v/>
      </c>
      <c r="S438" s="73" t="str">
        <f t="shared" si="42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N439" s="15"/>
      <c r="O439" s="73" t="str">
        <f t="shared" si="38"/>
        <v/>
      </c>
      <c r="P439" s="73">
        <f t="shared" si="39"/>
        <v>0</v>
      </c>
      <c r="Q439" s="73" t="str">
        <f t="shared" si="40"/>
        <v/>
      </c>
      <c r="R439" s="73" t="str">
        <f t="shared" si="41"/>
        <v/>
      </c>
      <c r="S439" s="73" t="str">
        <f t="shared" si="42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N440" s="15"/>
      <c r="O440" s="73" t="str">
        <f t="shared" si="38"/>
        <v/>
      </c>
      <c r="P440" s="73">
        <f t="shared" si="39"/>
        <v>0</v>
      </c>
      <c r="Q440" s="73" t="str">
        <f t="shared" si="40"/>
        <v/>
      </c>
      <c r="R440" s="73" t="str">
        <f t="shared" si="41"/>
        <v/>
      </c>
      <c r="S440" s="73" t="str">
        <f t="shared" si="42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N441" s="15"/>
      <c r="O441" s="73" t="str">
        <f t="shared" si="38"/>
        <v/>
      </c>
      <c r="P441" s="73">
        <f t="shared" si="39"/>
        <v>0</v>
      </c>
      <c r="Q441" s="73" t="str">
        <f t="shared" si="40"/>
        <v/>
      </c>
      <c r="R441" s="73" t="str">
        <f t="shared" si="41"/>
        <v/>
      </c>
      <c r="S441" s="73" t="str">
        <f t="shared" si="42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N442" s="15"/>
      <c r="O442" s="73" t="str">
        <f t="shared" si="38"/>
        <v/>
      </c>
      <c r="P442" s="73">
        <f t="shared" si="39"/>
        <v>0</v>
      </c>
      <c r="Q442" s="73" t="str">
        <f t="shared" si="40"/>
        <v/>
      </c>
      <c r="R442" s="73" t="str">
        <f t="shared" si="41"/>
        <v/>
      </c>
      <c r="S442" s="73" t="str">
        <f t="shared" si="42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N443" s="15"/>
      <c r="O443" s="73" t="str">
        <f t="shared" si="38"/>
        <v/>
      </c>
      <c r="P443" s="73">
        <f t="shared" si="39"/>
        <v>0</v>
      </c>
      <c r="Q443" s="73" t="str">
        <f t="shared" si="40"/>
        <v/>
      </c>
      <c r="R443" s="73" t="str">
        <f t="shared" si="41"/>
        <v/>
      </c>
      <c r="S443" s="73" t="str">
        <f t="shared" si="42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N444" s="15"/>
      <c r="O444" s="73" t="str">
        <f t="shared" si="38"/>
        <v/>
      </c>
      <c r="P444" s="73">
        <f t="shared" si="39"/>
        <v>0</v>
      </c>
      <c r="Q444" s="73" t="str">
        <f t="shared" si="40"/>
        <v/>
      </c>
      <c r="R444" s="73" t="str">
        <f t="shared" si="41"/>
        <v/>
      </c>
      <c r="S444" s="73" t="str">
        <f t="shared" si="42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N445" s="15"/>
      <c r="O445" s="73" t="str">
        <f t="shared" si="38"/>
        <v/>
      </c>
      <c r="P445" s="73">
        <f t="shared" si="39"/>
        <v>0</v>
      </c>
      <c r="Q445" s="73" t="str">
        <f t="shared" si="40"/>
        <v/>
      </c>
      <c r="R445" s="73" t="str">
        <f t="shared" si="41"/>
        <v/>
      </c>
      <c r="S445" s="73" t="str">
        <f t="shared" si="42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N446" s="15"/>
      <c r="O446" s="73" t="str">
        <f t="shared" si="38"/>
        <v/>
      </c>
      <c r="P446" s="73">
        <f t="shared" si="39"/>
        <v>0</v>
      </c>
      <c r="Q446" s="73" t="str">
        <f t="shared" si="40"/>
        <v/>
      </c>
      <c r="R446" s="73" t="str">
        <f t="shared" si="41"/>
        <v/>
      </c>
      <c r="S446" s="73" t="str">
        <f t="shared" si="42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N447" s="15"/>
      <c r="O447" s="73" t="str">
        <f t="shared" si="38"/>
        <v/>
      </c>
      <c r="P447" s="73">
        <f t="shared" si="39"/>
        <v>0</v>
      </c>
      <c r="Q447" s="73" t="str">
        <f t="shared" si="40"/>
        <v/>
      </c>
      <c r="R447" s="73" t="str">
        <f t="shared" si="41"/>
        <v/>
      </c>
      <c r="S447" s="73" t="str">
        <f t="shared" si="42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N448" s="15"/>
      <c r="O448" s="73" t="str">
        <f t="shared" si="38"/>
        <v/>
      </c>
      <c r="P448" s="73">
        <f t="shared" si="39"/>
        <v>0</v>
      </c>
      <c r="Q448" s="73" t="str">
        <f t="shared" si="40"/>
        <v/>
      </c>
      <c r="R448" s="73" t="str">
        <f t="shared" si="41"/>
        <v/>
      </c>
      <c r="S448" s="73" t="str">
        <f t="shared" si="42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N449" s="15"/>
      <c r="O449" s="73" t="str">
        <f t="shared" si="38"/>
        <v/>
      </c>
      <c r="P449" s="73">
        <f t="shared" si="39"/>
        <v>0</v>
      </c>
      <c r="Q449" s="73" t="str">
        <f t="shared" si="40"/>
        <v/>
      </c>
      <c r="R449" s="73" t="str">
        <f t="shared" si="41"/>
        <v/>
      </c>
      <c r="S449" s="73" t="str">
        <f t="shared" si="42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N450" s="15"/>
      <c r="O450" s="73" t="str">
        <f t="shared" si="38"/>
        <v/>
      </c>
      <c r="P450" s="73">
        <f t="shared" si="39"/>
        <v>0</v>
      </c>
      <c r="Q450" s="73" t="str">
        <f t="shared" si="40"/>
        <v/>
      </c>
      <c r="R450" s="73" t="str">
        <f t="shared" si="41"/>
        <v/>
      </c>
      <c r="S450" s="73" t="str">
        <f t="shared" si="42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N451" s="15"/>
      <c r="O451" s="73" t="str">
        <f t="shared" si="38"/>
        <v/>
      </c>
      <c r="P451" s="73">
        <f t="shared" si="39"/>
        <v>0</v>
      </c>
      <c r="Q451" s="73" t="str">
        <f t="shared" si="40"/>
        <v/>
      </c>
      <c r="R451" s="73" t="str">
        <f t="shared" si="41"/>
        <v/>
      </c>
      <c r="S451" s="73" t="str">
        <f t="shared" si="42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N452" s="15"/>
      <c r="O452" s="73" t="str">
        <f t="shared" si="38"/>
        <v/>
      </c>
      <c r="P452" s="73">
        <f t="shared" si="39"/>
        <v>0</v>
      </c>
      <c r="Q452" s="73" t="str">
        <f t="shared" si="40"/>
        <v/>
      </c>
      <c r="R452" s="73" t="str">
        <f t="shared" si="41"/>
        <v/>
      </c>
      <c r="S452" s="73" t="str">
        <f t="shared" si="42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N453" s="15"/>
      <c r="O453" s="73" t="str">
        <f t="shared" si="38"/>
        <v/>
      </c>
      <c r="P453" s="73">
        <f t="shared" si="39"/>
        <v>0</v>
      </c>
      <c r="Q453" s="73" t="str">
        <f t="shared" si="40"/>
        <v/>
      </c>
      <c r="R453" s="73" t="str">
        <f t="shared" si="41"/>
        <v/>
      </c>
      <c r="S453" s="73" t="str">
        <f t="shared" si="42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N454" s="15"/>
      <c r="O454" s="73" t="str">
        <f t="shared" si="38"/>
        <v/>
      </c>
      <c r="P454" s="73">
        <f t="shared" si="39"/>
        <v>0</v>
      </c>
      <c r="Q454" s="73" t="str">
        <f t="shared" si="40"/>
        <v/>
      </c>
      <c r="R454" s="73" t="str">
        <f t="shared" si="41"/>
        <v/>
      </c>
      <c r="S454" s="73" t="str">
        <f t="shared" si="42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N455" s="15"/>
      <c r="O455" s="73" t="str">
        <f t="shared" si="38"/>
        <v/>
      </c>
      <c r="P455" s="73">
        <f t="shared" si="39"/>
        <v>0</v>
      </c>
      <c r="Q455" s="73" t="str">
        <f t="shared" si="40"/>
        <v/>
      </c>
      <c r="R455" s="73" t="str">
        <f t="shared" si="41"/>
        <v/>
      </c>
      <c r="S455" s="73" t="str">
        <f t="shared" si="42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N456" s="15"/>
      <c r="O456" s="73" t="str">
        <f t="shared" si="38"/>
        <v/>
      </c>
      <c r="P456" s="73">
        <f t="shared" si="39"/>
        <v>0</v>
      </c>
      <c r="Q456" s="73" t="str">
        <f t="shared" si="40"/>
        <v/>
      </c>
      <c r="R456" s="73" t="str">
        <f t="shared" si="41"/>
        <v/>
      </c>
      <c r="S456" s="73" t="str">
        <f t="shared" si="42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N457" s="15"/>
      <c r="O457" s="73" t="str">
        <f t="shared" si="38"/>
        <v/>
      </c>
      <c r="P457" s="73">
        <f t="shared" si="39"/>
        <v>0</v>
      </c>
      <c r="Q457" s="73" t="str">
        <f t="shared" si="40"/>
        <v/>
      </c>
      <c r="R457" s="73" t="str">
        <f t="shared" si="41"/>
        <v/>
      </c>
      <c r="S457" s="73" t="str">
        <f t="shared" si="42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N458" s="15"/>
      <c r="O458" s="73" t="str">
        <f t="shared" si="38"/>
        <v/>
      </c>
      <c r="P458" s="73">
        <f t="shared" si="39"/>
        <v>0</v>
      </c>
      <c r="Q458" s="73" t="str">
        <f t="shared" si="40"/>
        <v/>
      </c>
      <c r="R458" s="73" t="str">
        <f t="shared" si="41"/>
        <v/>
      </c>
      <c r="S458" s="73" t="str">
        <f t="shared" si="42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N459" s="15"/>
      <c r="O459" s="73" t="str">
        <f t="shared" si="38"/>
        <v/>
      </c>
      <c r="P459" s="73">
        <f t="shared" si="39"/>
        <v>0</v>
      </c>
      <c r="Q459" s="73" t="str">
        <f t="shared" si="40"/>
        <v/>
      </c>
      <c r="R459" s="73" t="str">
        <f t="shared" si="41"/>
        <v/>
      </c>
      <c r="S459" s="73" t="str">
        <f t="shared" si="42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N460" s="15"/>
      <c r="O460" s="73" t="str">
        <f t="shared" si="38"/>
        <v/>
      </c>
      <c r="P460" s="73">
        <f t="shared" si="39"/>
        <v>0</v>
      </c>
      <c r="Q460" s="73" t="str">
        <f t="shared" si="40"/>
        <v/>
      </c>
      <c r="R460" s="73" t="str">
        <f t="shared" si="41"/>
        <v/>
      </c>
      <c r="S460" s="73" t="str">
        <f t="shared" si="42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N461" s="15"/>
      <c r="O461" s="73" t="str">
        <f t="shared" si="38"/>
        <v/>
      </c>
      <c r="P461" s="73">
        <f t="shared" si="39"/>
        <v>0</v>
      </c>
      <c r="Q461" s="73" t="str">
        <f t="shared" si="40"/>
        <v/>
      </c>
      <c r="R461" s="73" t="str">
        <f t="shared" si="41"/>
        <v/>
      </c>
      <c r="S461" s="73" t="str">
        <f t="shared" si="42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N462" s="15"/>
      <c r="O462" s="73" t="str">
        <f t="shared" si="38"/>
        <v/>
      </c>
      <c r="P462" s="73">
        <f t="shared" si="39"/>
        <v>0</v>
      </c>
      <c r="Q462" s="73" t="str">
        <f t="shared" si="40"/>
        <v/>
      </c>
      <c r="R462" s="73" t="str">
        <f t="shared" si="41"/>
        <v/>
      </c>
      <c r="S462" s="73" t="str">
        <f t="shared" si="42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N463" s="15"/>
      <c r="O463" s="73" t="str">
        <f t="shared" ref="O463:O513" si="44">IF($H463="E",G463,"")</f>
        <v/>
      </c>
      <c r="P463" s="73">
        <f t="shared" si="39"/>
        <v>0</v>
      </c>
      <c r="Q463" s="73" t="str">
        <f t="shared" si="40"/>
        <v/>
      </c>
      <c r="R463" s="73" t="str">
        <f t="shared" si="41"/>
        <v/>
      </c>
      <c r="S463" s="73" t="str">
        <f t="shared" si="42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N464" s="15"/>
      <c r="O464" s="73" t="str">
        <f t="shared" si="44"/>
        <v/>
      </c>
      <c r="P464" s="73">
        <f t="shared" ref="P464:P513" si="45">IF($H464=0%,G464,"")</f>
        <v>0</v>
      </c>
      <c r="Q464" s="73" t="str">
        <f t="shared" ref="Q464:Q513" si="46">IF(OR($H464=2%,$H464=6%,$H464=8%),$I464/$H464,"")</f>
        <v/>
      </c>
      <c r="R464" s="73" t="str">
        <f t="shared" ref="R464:R513" si="47">IF(OR($H464=15%,$H464=16%),$I464/$H464,"")</f>
        <v/>
      </c>
      <c r="S464" s="73" t="str">
        <f t="shared" ref="S464:S513" si="48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N465" s="15"/>
      <c r="O465" s="73" t="str">
        <f t="shared" si="44"/>
        <v/>
      </c>
      <c r="P465" s="73">
        <f t="shared" si="45"/>
        <v>0</v>
      </c>
      <c r="Q465" s="73" t="str">
        <f t="shared" si="46"/>
        <v/>
      </c>
      <c r="R465" s="73" t="str">
        <f t="shared" si="47"/>
        <v/>
      </c>
      <c r="S465" s="73" t="str">
        <f t="shared" si="48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N466" s="15"/>
      <c r="O466" s="73" t="str">
        <f t="shared" si="44"/>
        <v/>
      </c>
      <c r="P466" s="73">
        <f t="shared" si="45"/>
        <v>0</v>
      </c>
      <c r="Q466" s="73" t="str">
        <f t="shared" si="46"/>
        <v/>
      </c>
      <c r="R466" s="73" t="str">
        <f t="shared" si="47"/>
        <v/>
      </c>
      <c r="S466" s="73" t="str">
        <f t="shared" si="48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N467" s="15"/>
      <c r="O467" s="73" t="str">
        <f t="shared" si="44"/>
        <v/>
      </c>
      <c r="P467" s="73">
        <f t="shared" si="45"/>
        <v>0</v>
      </c>
      <c r="Q467" s="73" t="str">
        <f t="shared" si="46"/>
        <v/>
      </c>
      <c r="R467" s="73" t="str">
        <f t="shared" si="47"/>
        <v/>
      </c>
      <c r="S467" s="73" t="str">
        <f t="shared" si="48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N468" s="15"/>
      <c r="O468" s="73" t="str">
        <f t="shared" si="44"/>
        <v/>
      </c>
      <c r="P468" s="73">
        <f t="shared" si="45"/>
        <v>0</v>
      </c>
      <c r="Q468" s="73" t="str">
        <f t="shared" si="46"/>
        <v/>
      </c>
      <c r="R468" s="73" t="str">
        <f t="shared" si="47"/>
        <v/>
      </c>
      <c r="S468" s="73" t="str">
        <f t="shared" si="48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N469" s="15"/>
      <c r="O469" s="73" t="str">
        <f t="shared" si="44"/>
        <v/>
      </c>
      <c r="P469" s="73">
        <f t="shared" si="45"/>
        <v>0</v>
      </c>
      <c r="Q469" s="73" t="str">
        <f t="shared" si="46"/>
        <v/>
      </c>
      <c r="R469" s="73" t="str">
        <f t="shared" si="47"/>
        <v/>
      </c>
      <c r="S469" s="73" t="str">
        <f t="shared" si="48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N470" s="15"/>
      <c r="O470" s="73" t="str">
        <f t="shared" si="44"/>
        <v/>
      </c>
      <c r="P470" s="73">
        <f t="shared" si="45"/>
        <v>0</v>
      </c>
      <c r="Q470" s="73" t="str">
        <f t="shared" si="46"/>
        <v/>
      </c>
      <c r="R470" s="73" t="str">
        <f t="shared" si="47"/>
        <v/>
      </c>
      <c r="S470" s="73" t="str">
        <f t="shared" si="48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N471" s="15"/>
      <c r="O471" s="73" t="str">
        <f t="shared" si="44"/>
        <v/>
      </c>
      <c r="P471" s="73">
        <f t="shared" si="45"/>
        <v>0</v>
      </c>
      <c r="Q471" s="73" t="str">
        <f t="shared" si="46"/>
        <v/>
      </c>
      <c r="R471" s="73" t="str">
        <f t="shared" si="47"/>
        <v/>
      </c>
      <c r="S471" s="73" t="str">
        <f t="shared" si="48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N472" s="15"/>
      <c r="O472" s="73" t="str">
        <f t="shared" si="44"/>
        <v/>
      </c>
      <c r="P472" s="73">
        <f t="shared" si="45"/>
        <v>0</v>
      </c>
      <c r="Q472" s="73" t="str">
        <f t="shared" si="46"/>
        <v/>
      </c>
      <c r="R472" s="73" t="str">
        <f t="shared" si="47"/>
        <v/>
      </c>
      <c r="S472" s="73" t="str">
        <f t="shared" si="48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N473" s="15"/>
      <c r="O473" s="73" t="str">
        <f t="shared" si="44"/>
        <v/>
      </c>
      <c r="P473" s="73">
        <f t="shared" si="45"/>
        <v>0</v>
      </c>
      <c r="Q473" s="73" t="str">
        <f t="shared" si="46"/>
        <v/>
      </c>
      <c r="R473" s="73" t="str">
        <f t="shared" si="47"/>
        <v/>
      </c>
      <c r="S473" s="73" t="str">
        <f t="shared" si="48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N474" s="15"/>
      <c r="O474" s="73" t="str">
        <f t="shared" si="44"/>
        <v/>
      </c>
      <c r="P474" s="73">
        <f t="shared" si="45"/>
        <v>0</v>
      </c>
      <c r="Q474" s="73" t="str">
        <f t="shared" si="46"/>
        <v/>
      </c>
      <c r="R474" s="73" t="str">
        <f t="shared" si="47"/>
        <v/>
      </c>
      <c r="S474" s="73" t="str">
        <f t="shared" si="48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N475" s="15"/>
      <c r="O475" s="73" t="str">
        <f t="shared" si="44"/>
        <v/>
      </c>
      <c r="P475" s="73">
        <f t="shared" si="45"/>
        <v>0</v>
      </c>
      <c r="Q475" s="73" t="str">
        <f t="shared" si="46"/>
        <v/>
      </c>
      <c r="R475" s="73" t="str">
        <f t="shared" si="47"/>
        <v/>
      </c>
      <c r="S475" s="73" t="str">
        <f t="shared" si="48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N476" s="15"/>
      <c r="O476" s="73" t="str">
        <f t="shared" si="44"/>
        <v/>
      </c>
      <c r="P476" s="73">
        <f t="shared" si="45"/>
        <v>0</v>
      </c>
      <c r="Q476" s="73" t="str">
        <f t="shared" si="46"/>
        <v/>
      </c>
      <c r="R476" s="73" t="str">
        <f t="shared" si="47"/>
        <v/>
      </c>
      <c r="S476" s="73" t="str">
        <f t="shared" si="48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N477" s="15"/>
      <c r="O477" s="73" t="str">
        <f t="shared" si="44"/>
        <v/>
      </c>
      <c r="P477" s="73">
        <f t="shared" si="45"/>
        <v>0</v>
      </c>
      <c r="Q477" s="73" t="str">
        <f t="shared" si="46"/>
        <v/>
      </c>
      <c r="R477" s="73" t="str">
        <f t="shared" si="47"/>
        <v/>
      </c>
      <c r="S477" s="73" t="str">
        <f t="shared" si="48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N478" s="15"/>
      <c r="O478" s="73" t="str">
        <f t="shared" si="44"/>
        <v/>
      </c>
      <c r="P478" s="73">
        <f t="shared" si="45"/>
        <v>0</v>
      </c>
      <c r="Q478" s="73" t="str">
        <f t="shared" si="46"/>
        <v/>
      </c>
      <c r="R478" s="73" t="str">
        <f t="shared" si="47"/>
        <v/>
      </c>
      <c r="S478" s="73" t="str">
        <f t="shared" si="48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N479" s="15"/>
      <c r="O479" s="73" t="str">
        <f t="shared" si="44"/>
        <v/>
      </c>
      <c r="P479" s="73">
        <f t="shared" si="45"/>
        <v>0</v>
      </c>
      <c r="Q479" s="73" t="str">
        <f t="shared" si="46"/>
        <v/>
      </c>
      <c r="R479" s="73" t="str">
        <f t="shared" si="47"/>
        <v/>
      </c>
      <c r="S479" s="73" t="str">
        <f t="shared" si="48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N480" s="15"/>
      <c r="O480" s="73" t="str">
        <f t="shared" si="44"/>
        <v/>
      </c>
      <c r="P480" s="73">
        <f t="shared" si="45"/>
        <v>0</v>
      </c>
      <c r="Q480" s="73" t="str">
        <f t="shared" si="46"/>
        <v/>
      </c>
      <c r="R480" s="73" t="str">
        <f t="shared" si="47"/>
        <v/>
      </c>
      <c r="S480" s="73" t="str">
        <f t="shared" si="48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N481" s="15"/>
      <c r="O481" s="73" t="str">
        <f t="shared" si="44"/>
        <v/>
      </c>
      <c r="P481" s="73">
        <f t="shared" si="45"/>
        <v>0</v>
      </c>
      <c r="Q481" s="73" t="str">
        <f t="shared" si="46"/>
        <v/>
      </c>
      <c r="R481" s="73" t="str">
        <f t="shared" si="47"/>
        <v/>
      </c>
      <c r="S481" s="73" t="str">
        <f t="shared" si="48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N482" s="15"/>
      <c r="O482" s="73" t="str">
        <f t="shared" si="44"/>
        <v/>
      </c>
      <c r="P482" s="73">
        <f t="shared" si="45"/>
        <v>0</v>
      </c>
      <c r="Q482" s="73" t="str">
        <f t="shared" si="46"/>
        <v/>
      </c>
      <c r="R482" s="73" t="str">
        <f t="shared" si="47"/>
        <v/>
      </c>
      <c r="S482" s="73" t="str">
        <f t="shared" si="48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N483" s="15"/>
      <c r="O483" s="73" t="str">
        <f t="shared" si="44"/>
        <v/>
      </c>
      <c r="P483" s="73">
        <f t="shared" si="45"/>
        <v>0</v>
      </c>
      <c r="Q483" s="73" t="str">
        <f t="shared" si="46"/>
        <v/>
      </c>
      <c r="R483" s="73" t="str">
        <f t="shared" si="47"/>
        <v/>
      </c>
      <c r="S483" s="73" t="str">
        <f t="shared" si="48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N484" s="15"/>
      <c r="O484" s="73" t="str">
        <f t="shared" si="44"/>
        <v/>
      </c>
      <c r="P484" s="73">
        <f t="shared" si="45"/>
        <v>0</v>
      </c>
      <c r="Q484" s="73" t="str">
        <f t="shared" si="46"/>
        <v/>
      </c>
      <c r="R484" s="73" t="str">
        <f t="shared" si="47"/>
        <v/>
      </c>
      <c r="S484" s="73" t="str">
        <f t="shared" si="48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N485" s="15"/>
      <c r="O485" s="73" t="str">
        <f t="shared" si="44"/>
        <v/>
      </c>
      <c r="P485" s="73">
        <f t="shared" si="45"/>
        <v>0</v>
      </c>
      <c r="Q485" s="73" t="str">
        <f t="shared" si="46"/>
        <v/>
      </c>
      <c r="R485" s="73" t="str">
        <f t="shared" si="47"/>
        <v/>
      </c>
      <c r="S485" s="73" t="str">
        <f t="shared" si="48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N486" s="15"/>
      <c r="O486" s="73" t="str">
        <f t="shared" si="44"/>
        <v/>
      </c>
      <c r="P486" s="73">
        <f t="shared" si="45"/>
        <v>0</v>
      </c>
      <c r="Q486" s="73" t="str">
        <f t="shared" si="46"/>
        <v/>
      </c>
      <c r="R486" s="73" t="str">
        <f t="shared" si="47"/>
        <v/>
      </c>
      <c r="S486" s="73" t="str">
        <f t="shared" si="48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N487" s="15"/>
      <c r="O487" s="73" t="str">
        <f t="shared" si="44"/>
        <v/>
      </c>
      <c r="P487" s="73">
        <f t="shared" si="45"/>
        <v>0</v>
      </c>
      <c r="Q487" s="73" t="str">
        <f t="shared" si="46"/>
        <v/>
      </c>
      <c r="R487" s="73" t="str">
        <f t="shared" si="47"/>
        <v/>
      </c>
      <c r="S487" s="73" t="str">
        <f t="shared" si="48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N488" s="15"/>
      <c r="O488" s="73" t="str">
        <f t="shared" si="44"/>
        <v/>
      </c>
      <c r="P488" s="73">
        <f t="shared" si="45"/>
        <v>0</v>
      </c>
      <c r="Q488" s="73" t="str">
        <f t="shared" si="46"/>
        <v/>
      </c>
      <c r="R488" s="73" t="str">
        <f t="shared" si="47"/>
        <v/>
      </c>
      <c r="S488" s="73" t="str">
        <f t="shared" si="48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N489" s="15"/>
      <c r="O489" s="73" t="str">
        <f t="shared" si="44"/>
        <v/>
      </c>
      <c r="P489" s="73">
        <f t="shared" si="45"/>
        <v>0</v>
      </c>
      <c r="Q489" s="73" t="str">
        <f t="shared" si="46"/>
        <v/>
      </c>
      <c r="R489" s="73" t="str">
        <f t="shared" si="47"/>
        <v/>
      </c>
      <c r="S489" s="73" t="str">
        <f t="shared" si="48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N490" s="15"/>
      <c r="O490" s="73" t="str">
        <f t="shared" si="44"/>
        <v/>
      </c>
      <c r="P490" s="73">
        <f t="shared" si="45"/>
        <v>0</v>
      </c>
      <c r="Q490" s="73" t="str">
        <f t="shared" si="46"/>
        <v/>
      </c>
      <c r="R490" s="73" t="str">
        <f t="shared" si="47"/>
        <v/>
      </c>
      <c r="S490" s="73" t="str">
        <f t="shared" si="48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N491" s="15"/>
      <c r="O491" s="73" t="str">
        <f t="shared" si="44"/>
        <v/>
      </c>
      <c r="P491" s="73">
        <f t="shared" si="45"/>
        <v>0</v>
      </c>
      <c r="Q491" s="73" t="str">
        <f t="shared" si="46"/>
        <v/>
      </c>
      <c r="R491" s="73" t="str">
        <f t="shared" si="47"/>
        <v/>
      </c>
      <c r="S491" s="73" t="str">
        <f t="shared" si="48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N492" s="15"/>
      <c r="O492" s="73" t="str">
        <f t="shared" si="44"/>
        <v/>
      </c>
      <c r="P492" s="73">
        <f t="shared" si="45"/>
        <v>0</v>
      </c>
      <c r="Q492" s="73" t="str">
        <f t="shared" si="46"/>
        <v/>
      </c>
      <c r="R492" s="73" t="str">
        <f t="shared" si="47"/>
        <v/>
      </c>
      <c r="S492" s="73" t="str">
        <f t="shared" si="48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N493" s="15"/>
      <c r="O493" s="73" t="str">
        <f t="shared" si="44"/>
        <v/>
      </c>
      <c r="P493" s="73">
        <f t="shared" si="45"/>
        <v>0</v>
      </c>
      <c r="Q493" s="73" t="str">
        <f t="shared" si="46"/>
        <v/>
      </c>
      <c r="R493" s="73" t="str">
        <f t="shared" si="47"/>
        <v/>
      </c>
      <c r="S493" s="73" t="str">
        <f t="shared" si="48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N494" s="15"/>
      <c r="O494" s="73" t="str">
        <f t="shared" si="44"/>
        <v/>
      </c>
      <c r="P494" s="73">
        <f t="shared" si="45"/>
        <v>0</v>
      </c>
      <c r="Q494" s="73" t="str">
        <f t="shared" si="46"/>
        <v/>
      </c>
      <c r="R494" s="73" t="str">
        <f t="shared" si="47"/>
        <v/>
      </c>
      <c r="S494" s="73" t="str">
        <f t="shared" si="48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N495" s="15"/>
      <c r="O495" s="73" t="str">
        <f t="shared" si="44"/>
        <v/>
      </c>
      <c r="P495" s="73">
        <f t="shared" si="45"/>
        <v>0</v>
      </c>
      <c r="Q495" s="73" t="str">
        <f t="shared" si="46"/>
        <v/>
      </c>
      <c r="R495" s="73" t="str">
        <f t="shared" si="47"/>
        <v/>
      </c>
      <c r="S495" s="73" t="str">
        <f t="shared" si="48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N496" s="15"/>
      <c r="O496" s="73" t="str">
        <f t="shared" si="44"/>
        <v/>
      </c>
      <c r="P496" s="73">
        <f t="shared" si="45"/>
        <v>0</v>
      </c>
      <c r="Q496" s="73" t="str">
        <f t="shared" si="46"/>
        <v/>
      </c>
      <c r="R496" s="73" t="str">
        <f t="shared" si="47"/>
        <v/>
      </c>
      <c r="S496" s="73" t="str">
        <f t="shared" si="48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N497" s="15"/>
      <c r="O497" s="73" t="str">
        <f t="shared" si="44"/>
        <v/>
      </c>
      <c r="P497" s="73">
        <f t="shared" si="45"/>
        <v>0</v>
      </c>
      <c r="Q497" s="73" t="str">
        <f t="shared" si="46"/>
        <v/>
      </c>
      <c r="R497" s="73" t="str">
        <f t="shared" si="47"/>
        <v/>
      </c>
      <c r="S497" s="73" t="str">
        <f t="shared" si="48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N498" s="15"/>
      <c r="O498" s="73" t="str">
        <f t="shared" si="44"/>
        <v/>
      </c>
      <c r="P498" s="73">
        <f t="shared" si="45"/>
        <v>0</v>
      </c>
      <c r="Q498" s="73" t="str">
        <f t="shared" si="46"/>
        <v/>
      </c>
      <c r="R498" s="73" t="str">
        <f t="shared" si="47"/>
        <v/>
      </c>
      <c r="S498" s="73" t="str">
        <f t="shared" si="48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N499" s="15"/>
      <c r="O499" s="73" t="str">
        <f t="shared" si="44"/>
        <v/>
      </c>
      <c r="P499" s="73">
        <f t="shared" si="45"/>
        <v>0</v>
      </c>
      <c r="Q499" s="73" t="str">
        <f t="shared" si="46"/>
        <v/>
      </c>
      <c r="R499" s="73" t="str">
        <f t="shared" si="47"/>
        <v/>
      </c>
      <c r="S499" s="73" t="str">
        <f t="shared" si="48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N500" s="15"/>
      <c r="O500" s="73" t="str">
        <f t="shared" si="44"/>
        <v/>
      </c>
      <c r="P500" s="73">
        <f t="shared" si="45"/>
        <v>0</v>
      </c>
      <c r="Q500" s="73" t="str">
        <f t="shared" si="46"/>
        <v/>
      </c>
      <c r="R500" s="73" t="str">
        <f t="shared" si="47"/>
        <v/>
      </c>
      <c r="S500" s="73" t="str">
        <f t="shared" si="48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N501" s="15"/>
      <c r="O501" s="73" t="str">
        <f t="shared" si="44"/>
        <v/>
      </c>
      <c r="P501" s="73">
        <f t="shared" si="45"/>
        <v>0</v>
      </c>
      <c r="Q501" s="73" t="str">
        <f t="shared" si="46"/>
        <v/>
      </c>
      <c r="R501" s="73" t="str">
        <f t="shared" si="47"/>
        <v/>
      </c>
      <c r="S501" s="73" t="str">
        <f t="shared" si="48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N502" s="15"/>
      <c r="O502" s="73" t="str">
        <f t="shared" si="44"/>
        <v/>
      </c>
      <c r="P502" s="73">
        <f t="shared" si="45"/>
        <v>0</v>
      </c>
      <c r="Q502" s="73" t="str">
        <f t="shared" si="46"/>
        <v/>
      </c>
      <c r="R502" s="73" t="str">
        <f t="shared" si="47"/>
        <v/>
      </c>
      <c r="S502" s="73" t="str">
        <f t="shared" si="48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N503" s="15"/>
      <c r="O503" s="73" t="str">
        <f t="shared" si="44"/>
        <v/>
      </c>
      <c r="P503" s="73">
        <f t="shared" si="45"/>
        <v>0</v>
      </c>
      <c r="Q503" s="73" t="str">
        <f t="shared" si="46"/>
        <v/>
      </c>
      <c r="R503" s="73" t="str">
        <f t="shared" si="47"/>
        <v/>
      </c>
      <c r="S503" s="73" t="str">
        <f t="shared" si="48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N504" s="15"/>
      <c r="O504" s="73" t="str">
        <f t="shared" si="44"/>
        <v/>
      </c>
      <c r="P504" s="73">
        <f t="shared" si="45"/>
        <v>0</v>
      </c>
      <c r="Q504" s="73" t="str">
        <f t="shared" si="46"/>
        <v/>
      </c>
      <c r="R504" s="73" t="str">
        <f t="shared" si="47"/>
        <v/>
      </c>
      <c r="S504" s="73" t="str">
        <f t="shared" si="48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N505" s="15"/>
      <c r="O505" s="73" t="str">
        <f t="shared" si="44"/>
        <v/>
      </c>
      <c r="P505" s="73">
        <f t="shared" si="45"/>
        <v>0</v>
      </c>
      <c r="Q505" s="73" t="str">
        <f t="shared" si="46"/>
        <v/>
      </c>
      <c r="R505" s="73" t="str">
        <f t="shared" si="47"/>
        <v/>
      </c>
      <c r="S505" s="73" t="str">
        <f t="shared" si="48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N506" s="15"/>
      <c r="O506" s="73" t="str">
        <f t="shared" si="44"/>
        <v/>
      </c>
      <c r="P506" s="73">
        <f t="shared" si="45"/>
        <v>0</v>
      </c>
      <c r="Q506" s="73" t="str">
        <f t="shared" si="46"/>
        <v/>
      </c>
      <c r="R506" s="73" t="str">
        <f t="shared" si="47"/>
        <v/>
      </c>
      <c r="S506" s="73" t="str">
        <f t="shared" si="48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N507" s="15"/>
      <c r="O507" s="73" t="str">
        <f t="shared" si="44"/>
        <v/>
      </c>
      <c r="P507" s="73">
        <f t="shared" si="45"/>
        <v>0</v>
      </c>
      <c r="Q507" s="73" t="str">
        <f t="shared" si="46"/>
        <v/>
      </c>
      <c r="R507" s="73" t="str">
        <f t="shared" si="47"/>
        <v/>
      </c>
      <c r="S507" s="73" t="str">
        <f t="shared" si="48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N508" s="15"/>
      <c r="O508" s="73" t="str">
        <f t="shared" si="44"/>
        <v/>
      </c>
      <c r="P508" s="73">
        <f t="shared" si="45"/>
        <v>0</v>
      </c>
      <c r="Q508" s="73" t="str">
        <f t="shared" si="46"/>
        <v/>
      </c>
      <c r="R508" s="73" t="str">
        <f t="shared" si="47"/>
        <v/>
      </c>
      <c r="S508" s="73" t="str">
        <f t="shared" si="48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N509" s="15"/>
      <c r="O509" s="73" t="str">
        <f t="shared" si="44"/>
        <v/>
      </c>
      <c r="P509" s="73">
        <f t="shared" si="45"/>
        <v>0</v>
      </c>
      <c r="Q509" s="73" t="str">
        <f t="shared" si="46"/>
        <v/>
      </c>
      <c r="R509" s="73" t="str">
        <f t="shared" si="47"/>
        <v/>
      </c>
      <c r="S509" s="73" t="str">
        <f t="shared" si="48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N510" s="15"/>
      <c r="O510" s="73" t="str">
        <f t="shared" si="44"/>
        <v/>
      </c>
      <c r="P510" s="73">
        <f t="shared" si="45"/>
        <v>0</v>
      </c>
      <c r="Q510" s="73" t="str">
        <f t="shared" si="46"/>
        <v/>
      </c>
      <c r="R510" s="73" t="str">
        <f t="shared" si="47"/>
        <v/>
      </c>
      <c r="S510" s="73" t="str">
        <f t="shared" si="48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N511" s="15"/>
      <c r="O511" s="73" t="str">
        <f t="shared" si="44"/>
        <v/>
      </c>
      <c r="P511" s="73">
        <f t="shared" si="45"/>
        <v>0</v>
      </c>
      <c r="Q511" s="73" t="str">
        <f t="shared" si="46"/>
        <v/>
      </c>
      <c r="R511" s="73" t="str">
        <f t="shared" si="47"/>
        <v/>
      </c>
      <c r="S511" s="73" t="str">
        <f t="shared" si="48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N512" s="15"/>
      <c r="O512" s="73" t="str">
        <f t="shared" si="44"/>
        <v/>
      </c>
      <c r="P512" s="73">
        <f t="shared" si="45"/>
        <v>0</v>
      </c>
      <c r="Q512" s="73" t="str">
        <f t="shared" si="46"/>
        <v/>
      </c>
      <c r="R512" s="73" t="str">
        <f t="shared" si="47"/>
        <v/>
      </c>
      <c r="S512" s="73" t="str">
        <f t="shared" si="48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N513" s="15"/>
      <c r="O513" s="73" t="str">
        <f t="shared" si="44"/>
        <v/>
      </c>
      <c r="P513" s="73">
        <f t="shared" si="45"/>
        <v>0</v>
      </c>
      <c r="Q513" s="73" t="str">
        <f t="shared" si="46"/>
        <v/>
      </c>
      <c r="R513" s="73" t="str">
        <f t="shared" si="47"/>
        <v/>
      </c>
      <c r="S513" s="73" t="str">
        <f t="shared" si="48"/>
        <v/>
      </c>
    </row>
  </sheetData>
  <sheetProtection algorithmName="SHA-512" hashValue="WidQYbIal8geQjrgYx7i2Kz2qLuZbTTVPaecUsno38Ykuu3t8MmGCGFvOe7MXcx8sYN57hGE87wfSp9VIC2jsw==" saltValue="9+xY/qBnx3qj6+1XNaF8fQ==" spinCount="100000" sheet="1" objects="1" scenarios="1" formatColumns="0" formatRows="0" autoFilter="0"/>
  <autoFilter ref="L14:M14" xr:uid="{00000000-0009-0000-0000-000010000000}"/>
  <mergeCells count="21">
    <mergeCell ref="S6:S7"/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1000-000000000000}"/>
    <hyperlink ref="A8" location="'INGRESOS Y EGRESOS'!A1" display="Ingresos y Egresos" xr:uid="{00000000-0004-0000-1000-000001000000}"/>
    <hyperlink ref="A9" location="IMPUESTOS!A1" display="Impuestos" xr:uid="{00000000-0004-0000-1000-000002000000}"/>
    <hyperlink ref="A10" location="TARIFAS!A1" display="Tablas y Tarifas de ISR" xr:uid="{00000000-0004-0000-1000-000003000000}"/>
    <hyperlink ref="A5:A6" location="MENU!A1" display="M e n ú" xr:uid="{00000000-0004-0000-1000-000004000000}"/>
    <hyperlink ref="A11" location="COEFICIENTE!A1" display="Coeficiente de Utilidad" xr:uid="{00000000-0004-0000-1000-000005000000}"/>
    <hyperlink ref="A12:A13" location="CONTACTO!A1" display="CONTACTO" xr:uid="{00000000-0004-0000-10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1000-000000000000}">
          <x14:formula1>
            <xm:f>LISTA!$D$15:$D$18</xm:f>
          </x14:formula1>
          <xm:sqref>H15:H513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9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43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"NOVIEMBRE - DICIEMBRE "&amp;DATOS!$E$10</f>
        <v>NOVIEMBRE - DICIEMBRE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O9" s="81">
        <f>SUM(O15:O513)</f>
        <v>0</v>
      </c>
      <c r="P9" s="81">
        <f>SUM(P15:P513)</f>
        <v>0</v>
      </c>
      <c r="Q9" s="81">
        <f t="shared" ref="Q9:R9" si="0">SUM(Q15:Q513)</f>
        <v>0</v>
      </c>
      <c r="R9" s="81">
        <f t="shared" si="0"/>
        <v>0</v>
      </c>
      <c r="S9" s="81">
        <f t="shared" ref="S9" si="1"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'ING-SEP OCT'!G11+'ING-NOV DIC'!G9</f>
        <v>0</v>
      </c>
      <c r="H11" s="81"/>
      <c r="I11" s="81">
        <f>'ING-SEP OCT'!I11+'ING-NOV DIC'!I9</f>
        <v>0</v>
      </c>
      <c r="J11" s="81">
        <f>'ING-SEP OCT'!J11+'ING-NOV DIC'!J9</f>
        <v>0</v>
      </c>
      <c r="K11" s="81">
        <f>'ING-SEP OCT'!K11+'ING-NOV DIC'!K9</f>
        <v>0</v>
      </c>
      <c r="L11" s="81">
        <f>'ING-SEP OCT'!L11+'ING-NOV DIC'!L9</f>
        <v>0</v>
      </c>
      <c r="M11" s="81">
        <f>G11+I11+J11-K11-L11</f>
        <v>0</v>
      </c>
      <c r="O11" s="81">
        <f>'ING-SEP OCT'!O11+'ING-NOV DIC'!O9</f>
        <v>0</v>
      </c>
      <c r="P11" s="81">
        <f>'ING-SEP OCT'!P11+'ING-NOV DIC'!P9</f>
        <v>0</v>
      </c>
      <c r="Q11" s="81">
        <f>'ING-SEP OCT'!Q11+'ING-NOV DIC'!Q9</f>
        <v>0</v>
      </c>
      <c r="R11" s="81">
        <f>'ING-SEP OCT'!R11+'ING-NOV DIC'!R9</f>
        <v>0</v>
      </c>
      <c r="S11" s="81">
        <f>'ING-SEP OCT'!S11+'ING-NOV DIC'!S9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:M78" si="2">IF(G15&amp;I15&amp;J15&amp;K15&amp;L15="","",G15+I15+J15-K15-L15)</f>
        <v/>
      </c>
      <c r="N15" s="13"/>
      <c r="O15" s="73" t="str">
        <f t="shared" ref="O15:O78" si="3">IF($H15="E",G15,"")</f>
        <v/>
      </c>
      <c r="P15" s="73">
        <f t="shared" ref="P15:P77" si="4">IF($H15=0%,G15,"")</f>
        <v>0</v>
      </c>
      <c r="Q15" s="73" t="str">
        <f>IF(OR($H15=2%,$H15=6%,$H15=8%),$I15/$H15,IF($H15="0% Decreto",G15,""))</f>
        <v/>
      </c>
      <c r="R15" s="73" t="str">
        <f t="shared" ref="R15:R79" si="5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si="2"/>
        <v/>
      </c>
      <c r="N16" s="13"/>
      <c r="O16" s="73" t="str">
        <f t="shared" si="3"/>
        <v/>
      </c>
      <c r="P16" s="73">
        <f t="shared" si="4"/>
        <v>0</v>
      </c>
      <c r="Q16" s="73" t="str">
        <f t="shared" ref="Q16:Q79" si="6">IF(OR($H16=2%,$H16=6%,$H16=8%),$I16/$H16,IF($H16="0% Decreto",G16,""))</f>
        <v/>
      </c>
      <c r="R16" s="73" t="str">
        <f t="shared" si="5"/>
        <v/>
      </c>
      <c r="S16" s="73" t="str">
        <f t="shared" ref="S16:S79" si="7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2"/>
        <v/>
      </c>
      <c r="N17" s="13"/>
      <c r="O17" s="73" t="str">
        <f t="shared" si="3"/>
        <v/>
      </c>
      <c r="P17" s="73">
        <f t="shared" si="4"/>
        <v>0</v>
      </c>
      <c r="Q17" s="73" t="str">
        <f t="shared" si="6"/>
        <v/>
      </c>
      <c r="R17" s="73" t="str">
        <f t="shared" si="5"/>
        <v/>
      </c>
      <c r="S17" s="73" t="str">
        <f t="shared" si="7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2"/>
        <v/>
      </c>
      <c r="N18" s="13"/>
      <c r="O18" s="73" t="str">
        <f t="shared" si="3"/>
        <v/>
      </c>
      <c r="P18" s="73">
        <f t="shared" si="4"/>
        <v>0</v>
      </c>
      <c r="Q18" s="73" t="str">
        <f t="shared" si="6"/>
        <v/>
      </c>
      <c r="R18" s="73" t="str">
        <f t="shared" si="5"/>
        <v/>
      </c>
      <c r="S18" s="73" t="str">
        <f t="shared" si="7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2"/>
        <v/>
      </c>
      <c r="N19" s="13"/>
      <c r="O19" s="73" t="str">
        <f t="shared" si="3"/>
        <v/>
      </c>
      <c r="P19" s="73">
        <f t="shared" si="4"/>
        <v>0</v>
      </c>
      <c r="Q19" s="73" t="str">
        <f t="shared" si="6"/>
        <v/>
      </c>
      <c r="R19" s="73" t="str">
        <f t="shared" si="5"/>
        <v/>
      </c>
      <c r="S19" s="73" t="str">
        <f t="shared" si="7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2"/>
        <v/>
      </c>
      <c r="N20" s="13"/>
      <c r="O20" s="73" t="str">
        <f t="shared" si="3"/>
        <v/>
      </c>
      <c r="P20" s="73">
        <f t="shared" si="4"/>
        <v>0</v>
      </c>
      <c r="Q20" s="73" t="str">
        <f t="shared" si="6"/>
        <v/>
      </c>
      <c r="R20" s="73" t="str">
        <f t="shared" si="5"/>
        <v/>
      </c>
      <c r="S20" s="73" t="str">
        <f t="shared" si="7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2"/>
        <v/>
      </c>
      <c r="N21" s="13"/>
      <c r="O21" s="73" t="str">
        <f t="shared" si="3"/>
        <v/>
      </c>
      <c r="P21" s="73">
        <f t="shared" si="4"/>
        <v>0</v>
      </c>
      <c r="Q21" s="73" t="str">
        <f t="shared" si="6"/>
        <v/>
      </c>
      <c r="R21" s="73" t="str">
        <f t="shared" si="5"/>
        <v/>
      </c>
      <c r="S21" s="73" t="str">
        <f t="shared" si="7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2"/>
        <v/>
      </c>
      <c r="N22" s="13"/>
      <c r="O22" s="73" t="str">
        <f t="shared" si="3"/>
        <v/>
      </c>
      <c r="P22" s="73">
        <f t="shared" si="4"/>
        <v>0</v>
      </c>
      <c r="Q22" s="73" t="str">
        <f t="shared" si="6"/>
        <v/>
      </c>
      <c r="R22" s="73" t="str">
        <f t="shared" si="5"/>
        <v/>
      </c>
      <c r="S22" s="73" t="str">
        <f t="shared" si="7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2"/>
        <v/>
      </c>
      <c r="N23" s="13"/>
      <c r="O23" s="73" t="str">
        <f t="shared" si="3"/>
        <v/>
      </c>
      <c r="P23" s="73">
        <f t="shared" si="4"/>
        <v>0</v>
      </c>
      <c r="Q23" s="73" t="str">
        <f t="shared" si="6"/>
        <v/>
      </c>
      <c r="R23" s="73" t="str">
        <f t="shared" si="5"/>
        <v/>
      </c>
      <c r="S23" s="73" t="str">
        <f t="shared" si="7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2"/>
        <v/>
      </c>
      <c r="N24" s="13"/>
      <c r="O24" s="73" t="str">
        <f t="shared" si="3"/>
        <v/>
      </c>
      <c r="P24" s="73">
        <f t="shared" si="4"/>
        <v>0</v>
      </c>
      <c r="Q24" s="73" t="str">
        <f t="shared" si="6"/>
        <v/>
      </c>
      <c r="R24" s="73" t="str">
        <f t="shared" si="5"/>
        <v/>
      </c>
      <c r="S24" s="73" t="str">
        <f t="shared" si="7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2"/>
        <v/>
      </c>
      <c r="N25" s="13"/>
      <c r="O25" s="73" t="str">
        <f t="shared" si="3"/>
        <v/>
      </c>
      <c r="P25" s="73">
        <f t="shared" si="4"/>
        <v>0</v>
      </c>
      <c r="Q25" s="73" t="str">
        <f t="shared" si="6"/>
        <v/>
      </c>
      <c r="R25" s="73" t="str">
        <f t="shared" si="5"/>
        <v/>
      </c>
      <c r="S25" s="73" t="str">
        <f t="shared" si="7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2"/>
        <v/>
      </c>
      <c r="N26" s="13"/>
      <c r="O26" s="73" t="str">
        <f t="shared" si="3"/>
        <v/>
      </c>
      <c r="P26" s="73">
        <f t="shared" si="4"/>
        <v>0</v>
      </c>
      <c r="Q26" s="73" t="str">
        <f t="shared" si="6"/>
        <v/>
      </c>
      <c r="R26" s="73" t="str">
        <f t="shared" si="5"/>
        <v/>
      </c>
      <c r="S26" s="73" t="str">
        <f t="shared" si="7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2"/>
        <v/>
      </c>
      <c r="N27" s="13"/>
      <c r="O27" s="73" t="str">
        <f t="shared" si="3"/>
        <v/>
      </c>
      <c r="P27" s="73">
        <f t="shared" si="4"/>
        <v>0</v>
      </c>
      <c r="Q27" s="73" t="str">
        <f t="shared" si="6"/>
        <v/>
      </c>
      <c r="R27" s="73" t="str">
        <f t="shared" si="5"/>
        <v/>
      </c>
      <c r="S27" s="73" t="str">
        <f t="shared" si="7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2"/>
        <v/>
      </c>
      <c r="N28" s="13"/>
      <c r="O28" s="73" t="str">
        <f t="shared" si="3"/>
        <v/>
      </c>
      <c r="P28" s="73">
        <f t="shared" si="4"/>
        <v>0</v>
      </c>
      <c r="Q28" s="73" t="str">
        <f t="shared" si="6"/>
        <v/>
      </c>
      <c r="R28" s="73" t="str">
        <f t="shared" si="5"/>
        <v/>
      </c>
      <c r="S28" s="73" t="str">
        <f t="shared" si="7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2"/>
        <v/>
      </c>
      <c r="N29" s="13"/>
      <c r="O29" s="73" t="str">
        <f t="shared" si="3"/>
        <v/>
      </c>
      <c r="P29" s="73">
        <f t="shared" si="4"/>
        <v>0</v>
      </c>
      <c r="Q29" s="73" t="str">
        <f t="shared" si="6"/>
        <v/>
      </c>
      <c r="R29" s="73" t="str">
        <f t="shared" si="5"/>
        <v/>
      </c>
      <c r="S29" s="73" t="str">
        <f t="shared" si="7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2"/>
        <v/>
      </c>
      <c r="N30" s="13"/>
      <c r="O30" s="73" t="str">
        <f t="shared" si="3"/>
        <v/>
      </c>
      <c r="P30" s="73">
        <f t="shared" si="4"/>
        <v>0</v>
      </c>
      <c r="Q30" s="73" t="str">
        <f t="shared" si="6"/>
        <v/>
      </c>
      <c r="R30" s="73" t="str">
        <f t="shared" si="5"/>
        <v/>
      </c>
      <c r="S30" s="73" t="str">
        <f t="shared" si="7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2"/>
        <v/>
      </c>
      <c r="N31" s="13"/>
      <c r="O31" s="73" t="str">
        <f t="shared" si="3"/>
        <v/>
      </c>
      <c r="P31" s="73">
        <f t="shared" si="4"/>
        <v>0</v>
      </c>
      <c r="Q31" s="73" t="str">
        <f t="shared" si="6"/>
        <v/>
      </c>
      <c r="R31" s="73" t="str">
        <f t="shared" si="5"/>
        <v/>
      </c>
      <c r="S31" s="73" t="str">
        <f t="shared" si="7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2"/>
        <v/>
      </c>
      <c r="N32" s="13"/>
      <c r="O32" s="73" t="str">
        <f t="shared" si="3"/>
        <v/>
      </c>
      <c r="P32" s="73">
        <f t="shared" si="4"/>
        <v>0</v>
      </c>
      <c r="Q32" s="73" t="str">
        <f t="shared" si="6"/>
        <v/>
      </c>
      <c r="R32" s="73" t="str">
        <f t="shared" si="5"/>
        <v/>
      </c>
      <c r="S32" s="73" t="str">
        <f t="shared" si="7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2"/>
        <v/>
      </c>
      <c r="N33" s="13"/>
      <c r="O33" s="73" t="str">
        <f t="shared" si="3"/>
        <v/>
      </c>
      <c r="P33" s="73">
        <f t="shared" si="4"/>
        <v>0</v>
      </c>
      <c r="Q33" s="73" t="str">
        <f t="shared" si="6"/>
        <v/>
      </c>
      <c r="R33" s="73" t="str">
        <f t="shared" si="5"/>
        <v/>
      </c>
      <c r="S33" s="73" t="str">
        <f t="shared" si="7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2"/>
        <v/>
      </c>
      <c r="N34" s="13"/>
      <c r="O34" s="73" t="str">
        <f t="shared" si="3"/>
        <v/>
      </c>
      <c r="P34" s="73">
        <f t="shared" si="4"/>
        <v>0</v>
      </c>
      <c r="Q34" s="73" t="str">
        <f t="shared" si="6"/>
        <v/>
      </c>
      <c r="R34" s="73" t="str">
        <f t="shared" si="5"/>
        <v/>
      </c>
      <c r="S34" s="73" t="str">
        <f t="shared" si="7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2"/>
        <v/>
      </c>
      <c r="N35" s="13"/>
      <c r="O35" s="73" t="str">
        <f t="shared" si="3"/>
        <v/>
      </c>
      <c r="P35" s="73">
        <f t="shared" si="4"/>
        <v>0</v>
      </c>
      <c r="Q35" s="73" t="str">
        <f t="shared" si="6"/>
        <v/>
      </c>
      <c r="R35" s="73" t="str">
        <f t="shared" si="5"/>
        <v/>
      </c>
      <c r="S35" s="73" t="str">
        <f t="shared" si="7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2"/>
        <v/>
      </c>
      <c r="N36" s="13"/>
      <c r="O36" s="73" t="str">
        <f t="shared" si="3"/>
        <v/>
      </c>
      <c r="P36" s="73">
        <f t="shared" si="4"/>
        <v>0</v>
      </c>
      <c r="Q36" s="73" t="str">
        <f t="shared" si="6"/>
        <v/>
      </c>
      <c r="R36" s="73" t="str">
        <f t="shared" si="5"/>
        <v/>
      </c>
      <c r="S36" s="73" t="str">
        <f t="shared" si="7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2"/>
        <v/>
      </c>
      <c r="N37" s="13"/>
      <c r="O37" s="73" t="str">
        <f t="shared" si="3"/>
        <v/>
      </c>
      <c r="P37" s="73">
        <f t="shared" si="4"/>
        <v>0</v>
      </c>
      <c r="Q37" s="73" t="str">
        <f t="shared" si="6"/>
        <v/>
      </c>
      <c r="R37" s="73" t="str">
        <f t="shared" si="5"/>
        <v/>
      </c>
      <c r="S37" s="73" t="str">
        <f t="shared" si="7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2"/>
        <v/>
      </c>
      <c r="N38" s="13"/>
      <c r="O38" s="73" t="str">
        <f t="shared" si="3"/>
        <v/>
      </c>
      <c r="P38" s="73">
        <f t="shared" si="4"/>
        <v>0</v>
      </c>
      <c r="Q38" s="73" t="str">
        <f t="shared" si="6"/>
        <v/>
      </c>
      <c r="R38" s="73" t="str">
        <f t="shared" si="5"/>
        <v/>
      </c>
      <c r="S38" s="73" t="str">
        <f t="shared" si="7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2"/>
        <v/>
      </c>
      <c r="N39" s="13"/>
      <c r="O39" s="73" t="str">
        <f t="shared" si="3"/>
        <v/>
      </c>
      <c r="P39" s="73">
        <f t="shared" si="4"/>
        <v>0</v>
      </c>
      <c r="Q39" s="73" t="str">
        <f t="shared" si="6"/>
        <v/>
      </c>
      <c r="R39" s="73" t="str">
        <f t="shared" si="5"/>
        <v/>
      </c>
      <c r="S39" s="73" t="str">
        <f t="shared" si="7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2"/>
        <v/>
      </c>
      <c r="N40" s="13"/>
      <c r="O40" s="73" t="str">
        <f t="shared" si="3"/>
        <v/>
      </c>
      <c r="P40" s="73">
        <f t="shared" si="4"/>
        <v>0</v>
      </c>
      <c r="Q40" s="73" t="str">
        <f t="shared" si="6"/>
        <v/>
      </c>
      <c r="R40" s="73" t="str">
        <f t="shared" si="5"/>
        <v/>
      </c>
      <c r="S40" s="73" t="str">
        <f t="shared" si="7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2"/>
        <v/>
      </c>
      <c r="N41" s="13"/>
      <c r="O41" s="73" t="str">
        <f t="shared" si="3"/>
        <v/>
      </c>
      <c r="P41" s="73">
        <f t="shared" si="4"/>
        <v>0</v>
      </c>
      <c r="Q41" s="73" t="str">
        <f t="shared" si="6"/>
        <v/>
      </c>
      <c r="R41" s="73" t="str">
        <f t="shared" si="5"/>
        <v/>
      </c>
      <c r="S41" s="73" t="str">
        <f t="shared" si="7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2"/>
        <v/>
      </c>
      <c r="N42" s="13"/>
      <c r="O42" s="73" t="str">
        <f t="shared" si="3"/>
        <v/>
      </c>
      <c r="P42" s="73">
        <f t="shared" si="4"/>
        <v>0</v>
      </c>
      <c r="Q42" s="73" t="str">
        <f t="shared" si="6"/>
        <v/>
      </c>
      <c r="R42" s="73" t="str">
        <f t="shared" si="5"/>
        <v/>
      </c>
      <c r="S42" s="73" t="str">
        <f t="shared" si="7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2"/>
        <v/>
      </c>
      <c r="N43" s="13"/>
      <c r="O43" s="73" t="str">
        <f t="shared" si="3"/>
        <v/>
      </c>
      <c r="P43" s="73">
        <f t="shared" si="4"/>
        <v>0</v>
      </c>
      <c r="Q43" s="73" t="str">
        <f t="shared" si="6"/>
        <v/>
      </c>
      <c r="R43" s="73" t="str">
        <f t="shared" si="5"/>
        <v/>
      </c>
      <c r="S43" s="73" t="str">
        <f t="shared" si="7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2"/>
        <v/>
      </c>
      <c r="N44" s="13"/>
      <c r="O44" s="73" t="str">
        <f t="shared" si="3"/>
        <v/>
      </c>
      <c r="P44" s="73">
        <f t="shared" si="4"/>
        <v>0</v>
      </c>
      <c r="Q44" s="73" t="str">
        <f t="shared" si="6"/>
        <v/>
      </c>
      <c r="R44" s="73" t="str">
        <f t="shared" si="5"/>
        <v/>
      </c>
      <c r="S44" s="73" t="str">
        <f t="shared" si="7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2"/>
        <v/>
      </c>
      <c r="N45" s="13"/>
      <c r="O45" s="73" t="str">
        <f t="shared" si="3"/>
        <v/>
      </c>
      <c r="P45" s="73">
        <f t="shared" si="4"/>
        <v>0</v>
      </c>
      <c r="Q45" s="73" t="str">
        <f t="shared" si="6"/>
        <v/>
      </c>
      <c r="R45" s="73" t="str">
        <f t="shared" si="5"/>
        <v/>
      </c>
      <c r="S45" s="73" t="str">
        <f t="shared" si="7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2"/>
        <v/>
      </c>
      <c r="N46" s="13"/>
      <c r="O46" s="73" t="str">
        <f t="shared" si="3"/>
        <v/>
      </c>
      <c r="P46" s="73">
        <f t="shared" si="4"/>
        <v>0</v>
      </c>
      <c r="Q46" s="73" t="str">
        <f t="shared" si="6"/>
        <v/>
      </c>
      <c r="R46" s="73" t="str">
        <f t="shared" si="5"/>
        <v/>
      </c>
      <c r="S46" s="73" t="str">
        <f t="shared" si="7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2"/>
        <v/>
      </c>
      <c r="N47" s="13"/>
      <c r="O47" s="73" t="str">
        <f t="shared" si="3"/>
        <v/>
      </c>
      <c r="P47" s="73">
        <f t="shared" si="4"/>
        <v>0</v>
      </c>
      <c r="Q47" s="73" t="str">
        <f t="shared" si="6"/>
        <v/>
      </c>
      <c r="R47" s="73" t="str">
        <f t="shared" si="5"/>
        <v/>
      </c>
      <c r="S47" s="73" t="str">
        <f t="shared" si="7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2"/>
        <v/>
      </c>
      <c r="N48" s="13"/>
      <c r="O48" s="73" t="str">
        <f t="shared" si="3"/>
        <v/>
      </c>
      <c r="P48" s="73">
        <f t="shared" si="4"/>
        <v>0</v>
      </c>
      <c r="Q48" s="73" t="str">
        <f t="shared" si="6"/>
        <v/>
      </c>
      <c r="R48" s="73" t="str">
        <f t="shared" si="5"/>
        <v/>
      </c>
      <c r="S48" s="73" t="str">
        <f t="shared" si="7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2"/>
        <v/>
      </c>
      <c r="N49" s="13"/>
      <c r="O49" s="73" t="str">
        <f t="shared" si="3"/>
        <v/>
      </c>
      <c r="P49" s="73">
        <f t="shared" si="4"/>
        <v>0</v>
      </c>
      <c r="Q49" s="73" t="str">
        <f t="shared" si="6"/>
        <v/>
      </c>
      <c r="R49" s="73" t="str">
        <f t="shared" si="5"/>
        <v/>
      </c>
      <c r="S49" s="73" t="str">
        <f t="shared" si="7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2"/>
        <v/>
      </c>
      <c r="N50" s="13"/>
      <c r="O50" s="73" t="str">
        <f t="shared" si="3"/>
        <v/>
      </c>
      <c r="P50" s="73">
        <f t="shared" si="4"/>
        <v>0</v>
      </c>
      <c r="Q50" s="73" t="str">
        <f t="shared" si="6"/>
        <v/>
      </c>
      <c r="R50" s="73" t="str">
        <f t="shared" si="5"/>
        <v/>
      </c>
      <c r="S50" s="73" t="str">
        <f t="shared" si="7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2"/>
        <v/>
      </c>
      <c r="N51" s="13"/>
      <c r="O51" s="73" t="str">
        <f t="shared" si="3"/>
        <v/>
      </c>
      <c r="P51" s="73">
        <f t="shared" si="4"/>
        <v>0</v>
      </c>
      <c r="Q51" s="73" t="str">
        <f t="shared" si="6"/>
        <v/>
      </c>
      <c r="R51" s="73" t="str">
        <f t="shared" si="5"/>
        <v/>
      </c>
      <c r="S51" s="73" t="str">
        <f t="shared" si="7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2"/>
        <v/>
      </c>
      <c r="N52" s="13"/>
      <c r="O52" s="73" t="str">
        <f t="shared" si="3"/>
        <v/>
      </c>
      <c r="P52" s="73">
        <f t="shared" si="4"/>
        <v>0</v>
      </c>
      <c r="Q52" s="73" t="str">
        <f t="shared" si="6"/>
        <v/>
      </c>
      <c r="R52" s="73" t="str">
        <f t="shared" si="5"/>
        <v/>
      </c>
      <c r="S52" s="73" t="str">
        <f t="shared" si="7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2"/>
        <v/>
      </c>
      <c r="N53" s="13"/>
      <c r="O53" s="73" t="str">
        <f t="shared" si="3"/>
        <v/>
      </c>
      <c r="P53" s="73">
        <f t="shared" si="4"/>
        <v>0</v>
      </c>
      <c r="Q53" s="73" t="str">
        <f t="shared" si="6"/>
        <v/>
      </c>
      <c r="R53" s="73" t="str">
        <f t="shared" si="5"/>
        <v/>
      </c>
      <c r="S53" s="73" t="str">
        <f t="shared" si="7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2"/>
        <v/>
      </c>
      <c r="O54" s="73" t="str">
        <f t="shared" si="3"/>
        <v/>
      </c>
      <c r="P54" s="73">
        <f t="shared" si="4"/>
        <v>0</v>
      </c>
      <c r="Q54" s="73" t="str">
        <f t="shared" si="6"/>
        <v/>
      </c>
      <c r="R54" s="73" t="str">
        <f t="shared" si="5"/>
        <v/>
      </c>
      <c r="S54" s="73" t="str">
        <f t="shared" si="7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2"/>
        <v/>
      </c>
      <c r="O55" s="73" t="str">
        <f t="shared" si="3"/>
        <v/>
      </c>
      <c r="P55" s="73">
        <f t="shared" si="4"/>
        <v>0</v>
      </c>
      <c r="Q55" s="73" t="str">
        <f t="shared" si="6"/>
        <v/>
      </c>
      <c r="R55" s="73" t="str">
        <f t="shared" si="5"/>
        <v/>
      </c>
      <c r="S55" s="73" t="str">
        <f t="shared" si="7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2"/>
        <v/>
      </c>
      <c r="O56" s="73" t="str">
        <f t="shared" si="3"/>
        <v/>
      </c>
      <c r="P56" s="73">
        <f t="shared" si="4"/>
        <v>0</v>
      </c>
      <c r="Q56" s="73" t="str">
        <f t="shared" si="6"/>
        <v/>
      </c>
      <c r="R56" s="73" t="str">
        <f t="shared" si="5"/>
        <v/>
      </c>
      <c r="S56" s="73" t="str">
        <f t="shared" si="7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2"/>
        <v/>
      </c>
      <c r="O57" s="73" t="str">
        <f t="shared" si="3"/>
        <v/>
      </c>
      <c r="P57" s="73">
        <f t="shared" si="4"/>
        <v>0</v>
      </c>
      <c r="Q57" s="73" t="str">
        <f t="shared" si="6"/>
        <v/>
      </c>
      <c r="R57" s="73" t="str">
        <f t="shared" si="5"/>
        <v/>
      </c>
      <c r="S57" s="73" t="str">
        <f t="shared" si="7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2"/>
        <v/>
      </c>
      <c r="O58" s="73" t="str">
        <f t="shared" si="3"/>
        <v/>
      </c>
      <c r="P58" s="73">
        <f t="shared" si="4"/>
        <v>0</v>
      </c>
      <c r="Q58" s="73" t="str">
        <f t="shared" si="6"/>
        <v/>
      </c>
      <c r="R58" s="73" t="str">
        <f t="shared" si="5"/>
        <v/>
      </c>
      <c r="S58" s="73" t="str">
        <f t="shared" si="7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2"/>
        <v/>
      </c>
      <c r="O59" s="73" t="str">
        <f t="shared" si="3"/>
        <v/>
      </c>
      <c r="P59" s="73">
        <f t="shared" si="4"/>
        <v>0</v>
      </c>
      <c r="Q59" s="73" t="str">
        <f t="shared" si="6"/>
        <v/>
      </c>
      <c r="R59" s="73" t="str">
        <f t="shared" si="5"/>
        <v/>
      </c>
      <c r="S59" s="73" t="str">
        <f t="shared" si="7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2"/>
        <v/>
      </c>
      <c r="O60" s="73" t="str">
        <f t="shared" si="3"/>
        <v/>
      </c>
      <c r="P60" s="73">
        <f t="shared" si="4"/>
        <v>0</v>
      </c>
      <c r="Q60" s="73" t="str">
        <f t="shared" si="6"/>
        <v/>
      </c>
      <c r="R60" s="73" t="str">
        <f t="shared" si="5"/>
        <v/>
      </c>
      <c r="S60" s="73" t="str">
        <f t="shared" si="7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2"/>
        <v/>
      </c>
      <c r="O61" s="73" t="str">
        <f t="shared" si="3"/>
        <v/>
      </c>
      <c r="P61" s="73">
        <f t="shared" si="4"/>
        <v>0</v>
      </c>
      <c r="Q61" s="73" t="str">
        <f t="shared" si="6"/>
        <v/>
      </c>
      <c r="R61" s="73" t="str">
        <f t="shared" si="5"/>
        <v/>
      </c>
      <c r="S61" s="73" t="str">
        <f t="shared" si="7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2"/>
        <v/>
      </c>
      <c r="O62" s="73" t="str">
        <f t="shared" si="3"/>
        <v/>
      </c>
      <c r="P62" s="73">
        <f t="shared" si="4"/>
        <v>0</v>
      </c>
      <c r="Q62" s="73" t="str">
        <f t="shared" si="6"/>
        <v/>
      </c>
      <c r="R62" s="73" t="str">
        <f t="shared" si="5"/>
        <v/>
      </c>
      <c r="S62" s="73" t="str">
        <f t="shared" si="7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2"/>
        <v/>
      </c>
      <c r="O63" s="73" t="str">
        <f t="shared" si="3"/>
        <v/>
      </c>
      <c r="P63" s="73">
        <f t="shared" si="4"/>
        <v>0</v>
      </c>
      <c r="Q63" s="73" t="str">
        <f t="shared" si="6"/>
        <v/>
      </c>
      <c r="R63" s="73" t="str">
        <f t="shared" si="5"/>
        <v/>
      </c>
      <c r="S63" s="73" t="str">
        <f t="shared" si="7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2"/>
        <v/>
      </c>
      <c r="O64" s="73" t="str">
        <f t="shared" si="3"/>
        <v/>
      </c>
      <c r="P64" s="73">
        <f t="shared" si="4"/>
        <v>0</v>
      </c>
      <c r="Q64" s="73" t="str">
        <f t="shared" si="6"/>
        <v/>
      </c>
      <c r="R64" s="73" t="str">
        <f t="shared" si="5"/>
        <v/>
      </c>
      <c r="S64" s="73" t="str">
        <f t="shared" si="7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2"/>
        <v/>
      </c>
      <c r="O65" s="73" t="str">
        <f t="shared" si="3"/>
        <v/>
      </c>
      <c r="P65" s="73">
        <f t="shared" si="4"/>
        <v>0</v>
      </c>
      <c r="Q65" s="73" t="str">
        <f t="shared" si="6"/>
        <v/>
      </c>
      <c r="R65" s="73" t="str">
        <f t="shared" si="5"/>
        <v/>
      </c>
      <c r="S65" s="73" t="str">
        <f t="shared" si="7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2"/>
        <v/>
      </c>
      <c r="O66" s="73" t="str">
        <f t="shared" si="3"/>
        <v/>
      </c>
      <c r="P66" s="73">
        <f t="shared" si="4"/>
        <v>0</v>
      </c>
      <c r="Q66" s="73" t="str">
        <f t="shared" si="6"/>
        <v/>
      </c>
      <c r="R66" s="73" t="str">
        <f t="shared" si="5"/>
        <v/>
      </c>
      <c r="S66" s="73" t="str">
        <f t="shared" si="7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2"/>
        <v/>
      </c>
      <c r="O67" s="73" t="str">
        <f t="shared" si="3"/>
        <v/>
      </c>
      <c r="P67" s="73">
        <f t="shared" si="4"/>
        <v>0</v>
      </c>
      <c r="Q67" s="73" t="str">
        <f t="shared" si="6"/>
        <v/>
      </c>
      <c r="R67" s="73" t="str">
        <f t="shared" si="5"/>
        <v/>
      </c>
      <c r="S67" s="73" t="str">
        <f t="shared" si="7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2"/>
        <v/>
      </c>
      <c r="O68" s="73" t="str">
        <f t="shared" si="3"/>
        <v/>
      </c>
      <c r="P68" s="73">
        <f t="shared" si="4"/>
        <v>0</v>
      </c>
      <c r="Q68" s="73" t="str">
        <f t="shared" si="6"/>
        <v/>
      </c>
      <c r="R68" s="73" t="str">
        <f t="shared" si="5"/>
        <v/>
      </c>
      <c r="S68" s="73" t="str">
        <f t="shared" si="7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2"/>
        <v/>
      </c>
      <c r="O69" s="73" t="str">
        <f t="shared" si="3"/>
        <v/>
      </c>
      <c r="P69" s="73">
        <f t="shared" si="4"/>
        <v>0</v>
      </c>
      <c r="Q69" s="73" t="str">
        <f t="shared" si="6"/>
        <v/>
      </c>
      <c r="R69" s="73" t="str">
        <f t="shared" si="5"/>
        <v/>
      </c>
      <c r="S69" s="73" t="str">
        <f t="shared" si="7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2"/>
        <v/>
      </c>
      <c r="O70" s="73" t="str">
        <f t="shared" si="3"/>
        <v/>
      </c>
      <c r="P70" s="73">
        <f t="shared" si="4"/>
        <v>0</v>
      </c>
      <c r="Q70" s="73" t="str">
        <f t="shared" si="6"/>
        <v/>
      </c>
      <c r="R70" s="73" t="str">
        <f t="shared" si="5"/>
        <v/>
      </c>
      <c r="S70" s="73" t="str">
        <f t="shared" si="7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2"/>
        <v/>
      </c>
      <c r="O71" s="73" t="str">
        <f t="shared" si="3"/>
        <v/>
      </c>
      <c r="P71" s="73">
        <f t="shared" si="4"/>
        <v>0</v>
      </c>
      <c r="Q71" s="73" t="str">
        <f t="shared" si="6"/>
        <v/>
      </c>
      <c r="R71" s="73" t="str">
        <f t="shared" si="5"/>
        <v/>
      </c>
      <c r="S71" s="73" t="str">
        <f t="shared" si="7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2"/>
        <v/>
      </c>
      <c r="O72" s="73" t="str">
        <f t="shared" si="3"/>
        <v/>
      </c>
      <c r="P72" s="73">
        <f t="shared" si="4"/>
        <v>0</v>
      </c>
      <c r="Q72" s="73" t="str">
        <f t="shared" si="6"/>
        <v/>
      </c>
      <c r="R72" s="73" t="str">
        <f t="shared" si="5"/>
        <v/>
      </c>
      <c r="S72" s="73" t="str">
        <f t="shared" si="7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2"/>
        <v/>
      </c>
      <c r="O73" s="73" t="str">
        <f t="shared" si="3"/>
        <v/>
      </c>
      <c r="P73" s="73">
        <f t="shared" si="4"/>
        <v>0</v>
      </c>
      <c r="Q73" s="73" t="str">
        <f t="shared" si="6"/>
        <v/>
      </c>
      <c r="R73" s="73" t="str">
        <f t="shared" si="5"/>
        <v/>
      </c>
      <c r="S73" s="73" t="str">
        <f t="shared" si="7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2"/>
        <v/>
      </c>
      <c r="O74" s="73" t="str">
        <f t="shared" si="3"/>
        <v/>
      </c>
      <c r="P74" s="73">
        <f t="shared" si="4"/>
        <v>0</v>
      </c>
      <c r="Q74" s="73" t="str">
        <f t="shared" si="6"/>
        <v/>
      </c>
      <c r="R74" s="73" t="str">
        <f t="shared" si="5"/>
        <v/>
      </c>
      <c r="S74" s="73" t="str">
        <f t="shared" si="7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2"/>
        <v/>
      </c>
      <c r="O75" s="73" t="str">
        <f t="shared" si="3"/>
        <v/>
      </c>
      <c r="P75" s="73">
        <f t="shared" si="4"/>
        <v>0</v>
      </c>
      <c r="Q75" s="73" t="str">
        <f t="shared" si="6"/>
        <v/>
      </c>
      <c r="R75" s="73" t="str">
        <f t="shared" si="5"/>
        <v/>
      </c>
      <c r="S75" s="73" t="str">
        <f t="shared" si="7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2"/>
        <v/>
      </c>
      <c r="O76" s="73" t="str">
        <f t="shared" si="3"/>
        <v/>
      </c>
      <c r="P76" s="73">
        <f t="shared" si="4"/>
        <v>0</v>
      </c>
      <c r="Q76" s="73" t="str">
        <f t="shared" si="6"/>
        <v/>
      </c>
      <c r="R76" s="73" t="str">
        <f t="shared" si="5"/>
        <v/>
      </c>
      <c r="S76" s="73" t="str">
        <f t="shared" si="7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2"/>
        <v/>
      </c>
      <c r="O77" s="73" t="str">
        <f t="shared" si="3"/>
        <v/>
      </c>
      <c r="P77" s="73">
        <f t="shared" si="4"/>
        <v>0</v>
      </c>
      <c r="Q77" s="73" t="str">
        <f t="shared" si="6"/>
        <v/>
      </c>
      <c r="R77" s="73" t="str">
        <f t="shared" si="5"/>
        <v/>
      </c>
      <c r="S77" s="73" t="str">
        <f t="shared" si="7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2"/>
        <v/>
      </c>
      <c r="O78" s="73" t="str">
        <f t="shared" si="3"/>
        <v/>
      </c>
      <c r="P78" s="73">
        <f t="shared" ref="P78:P141" si="8">IF($H78=0%,G78,"")</f>
        <v>0</v>
      </c>
      <c r="Q78" s="73" t="str">
        <f t="shared" si="6"/>
        <v/>
      </c>
      <c r="R78" s="73" t="str">
        <f t="shared" si="5"/>
        <v/>
      </c>
      <c r="S78" s="73" t="str">
        <f t="shared" si="7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9">IF(G79&amp;I79&amp;J79&amp;K79&amp;L79="","",G79+I79+J79-K79-L79)</f>
        <v/>
      </c>
      <c r="O79" s="73" t="str">
        <f t="shared" ref="O79:O142" si="10">IF($H79="E",G79,"")</f>
        <v/>
      </c>
      <c r="P79" s="73">
        <f t="shared" si="8"/>
        <v>0</v>
      </c>
      <c r="Q79" s="73" t="str">
        <f t="shared" si="6"/>
        <v/>
      </c>
      <c r="R79" s="73" t="str">
        <f t="shared" si="5"/>
        <v/>
      </c>
      <c r="S79" s="73" t="str">
        <f t="shared" si="7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9"/>
        <v/>
      </c>
      <c r="O80" s="73" t="str">
        <f t="shared" si="10"/>
        <v/>
      </c>
      <c r="P80" s="73">
        <f t="shared" si="8"/>
        <v>0</v>
      </c>
      <c r="Q80" s="73" t="str">
        <f t="shared" ref="Q80:Q143" si="11">IF(OR($H80=2%,$H80=6%,$H80=8%),$I80/$H80,IF($H80="0% Decreto",G80,""))</f>
        <v/>
      </c>
      <c r="R80" s="73" t="str">
        <f t="shared" ref="R80:R143" si="12">IF(OR($H80=15%,$H80=16%),$I80/$H80,"")</f>
        <v/>
      </c>
      <c r="S80" s="73" t="str">
        <f t="shared" ref="S80:S143" si="13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9"/>
        <v/>
      </c>
      <c r="O81" s="73" t="str">
        <f t="shared" si="10"/>
        <v/>
      </c>
      <c r="P81" s="73">
        <f t="shared" si="8"/>
        <v>0</v>
      </c>
      <c r="Q81" s="73" t="str">
        <f t="shared" si="11"/>
        <v/>
      </c>
      <c r="R81" s="73" t="str">
        <f t="shared" si="12"/>
        <v/>
      </c>
      <c r="S81" s="73" t="str">
        <f t="shared" si="13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9"/>
        <v/>
      </c>
      <c r="O82" s="73" t="str">
        <f t="shared" si="10"/>
        <v/>
      </c>
      <c r="P82" s="73">
        <f t="shared" si="8"/>
        <v>0</v>
      </c>
      <c r="Q82" s="73" t="str">
        <f t="shared" si="11"/>
        <v/>
      </c>
      <c r="R82" s="73" t="str">
        <f t="shared" si="12"/>
        <v/>
      </c>
      <c r="S82" s="73" t="str">
        <f t="shared" si="13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9"/>
        <v/>
      </c>
      <c r="O83" s="73" t="str">
        <f t="shared" si="10"/>
        <v/>
      </c>
      <c r="P83" s="73">
        <f t="shared" si="8"/>
        <v>0</v>
      </c>
      <c r="Q83" s="73" t="str">
        <f t="shared" si="11"/>
        <v/>
      </c>
      <c r="R83" s="73" t="str">
        <f t="shared" si="12"/>
        <v/>
      </c>
      <c r="S83" s="73" t="str">
        <f t="shared" si="13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9"/>
        <v/>
      </c>
      <c r="O84" s="73" t="str">
        <f t="shared" si="10"/>
        <v/>
      </c>
      <c r="P84" s="73">
        <f t="shared" si="8"/>
        <v>0</v>
      </c>
      <c r="Q84" s="73" t="str">
        <f t="shared" si="11"/>
        <v/>
      </c>
      <c r="R84" s="73" t="str">
        <f t="shared" si="12"/>
        <v/>
      </c>
      <c r="S84" s="73" t="str">
        <f t="shared" si="13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9"/>
        <v/>
      </c>
      <c r="O85" s="73" t="str">
        <f t="shared" si="10"/>
        <v/>
      </c>
      <c r="P85" s="73">
        <f t="shared" si="8"/>
        <v>0</v>
      </c>
      <c r="Q85" s="73" t="str">
        <f t="shared" si="11"/>
        <v/>
      </c>
      <c r="R85" s="73" t="str">
        <f t="shared" si="12"/>
        <v/>
      </c>
      <c r="S85" s="73" t="str">
        <f t="shared" si="13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9"/>
        <v/>
      </c>
      <c r="O86" s="73" t="str">
        <f t="shared" si="10"/>
        <v/>
      </c>
      <c r="P86" s="73">
        <f t="shared" si="8"/>
        <v>0</v>
      </c>
      <c r="Q86" s="73" t="str">
        <f t="shared" si="11"/>
        <v/>
      </c>
      <c r="R86" s="73" t="str">
        <f t="shared" si="12"/>
        <v/>
      </c>
      <c r="S86" s="73" t="str">
        <f t="shared" si="13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9"/>
        <v/>
      </c>
      <c r="O87" s="73" t="str">
        <f t="shared" si="10"/>
        <v/>
      </c>
      <c r="P87" s="73">
        <f t="shared" si="8"/>
        <v>0</v>
      </c>
      <c r="Q87" s="73" t="str">
        <f t="shared" si="11"/>
        <v/>
      </c>
      <c r="R87" s="73" t="str">
        <f t="shared" si="12"/>
        <v/>
      </c>
      <c r="S87" s="73" t="str">
        <f t="shared" si="13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9"/>
        <v/>
      </c>
      <c r="O88" s="73" t="str">
        <f t="shared" si="10"/>
        <v/>
      </c>
      <c r="P88" s="73">
        <f t="shared" si="8"/>
        <v>0</v>
      </c>
      <c r="Q88" s="73" t="str">
        <f t="shared" si="11"/>
        <v/>
      </c>
      <c r="R88" s="73" t="str">
        <f t="shared" si="12"/>
        <v/>
      </c>
      <c r="S88" s="73" t="str">
        <f t="shared" si="13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9"/>
        <v/>
      </c>
      <c r="O89" s="73" t="str">
        <f t="shared" si="10"/>
        <v/>
      </c>
      <c r="P89" s="73">
        <f t="shared" si="8"/>
        <v>0</v>
      </c>
      <c r="Q89" s="73" t="str">
        <f t="shared" si="11"/>
        <v/>
      </c>
      <c r="R89" s="73" t="str">
        <f t="shared" si="12"/>
        <v/>
      </c>
      <c r="S89" s="73" t="str">
        <f t="shared" si="13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9"/>
        <v/>
      </c>
      <c r="O90" s="73" t="str">
        <f t="shared" si="10"/>
        <v/>
      </c>
      <c r="P90" s="73">
        <f t="shared" si="8"/>
        <v>0</v>
      </c>
      <c r="Q90" s="73" t="str">
        <f t="shared" si="11"/>
        <v/>
      </c>
      <c r="R90" s="73" t="str">
        <f t="shared" si="12"/>
        <v/>
      </c>
      <c r="S90" s="73" t="str">
        <f t="shared" si="13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9"/>
        <v/>
      </c>
      <c r="O91" s="73" t="str">
        <f t="shared" si="10"/>
        <v/>
      </c>
      <c r="P91" s="73">
        <f t="shared" si="8"/>
        <v>0</v>
      </c>
      <c r="Q91" s="73" t="str">
        <f t="shared" si="11"/>
        <v/>
      </c>
      <c r="R91" s="73" t="str">
        <f t="shared" si="12"/>
        <v/>
      </c>
      <c r="S91" s="73" t="str">
        <f t="shared" si="13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9"/>
        <v/>
      </c>
      <c r="O92" s="73" t="str">
        <f t="shared" si="10"/>
        <v/>
      </c>
      <c r="P92" s="73">
        <f t="shared" si="8"/>
        <v>0</v>
      </c>
      <c r="Q92" s="73" t="str">
        <f t="shared" si="11"/>
        <v/>
      </c>
      <c r="R92" s="73" t="str">
        <f t="shared" si="12"/>
        <v/>
      </c>
      <c r="S92" s="73" t="str">
        <f t="shared" si="13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9"/>
        <v/>
      </c>
      <c r="O93" s="73" t="str">
        <f t="shared" si="10"/>
        <v/>
      </c>
      <c r="P93" s="73">
        <f t="shared" si="8"/>
        <v>0</v>
      </c>
      <c r="Q93" s="73" t="str">
        <f t="shared" si="11"/>
        <v/>
      </c>
      <c r="R93" s="73" t="str">
        <f t="shared" si="12"/>
        <v/>
      </c>
      <c r="S93" s="73" t="str">
        <f t="shared" si="13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9"/>
        <v/>
      </c>
      <c r="O94" s="73" t="str">
        <f t="shared" si="10"/>
        <v/>
      </c>
      <c r="P94" s="73">
        <f t="shared" si="8"/>
        <v>0</v>
      </c>
      <c r="Q94" s="73" t="str">
        <f t="shared" si="11"/>
        <v/>
      </c>
      <c r="R94" s="73" t="str">
        <f t="shared" si="12"/>
        <v/>
      </c>
      <c r="S94" s="73" t="str">
        <f t="shared" si="13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9"/>
        <v/>
      </c>
      <c r="O95" s="73" t="str">
        <f t="shared" si="10"/>
        <v/>
      </c>
      <c r="P95" s="73">
        <f t="shared" si="8"/>
        <v>0</v>
      </c>
      <c r="Q95" s="73" t="str">
        <f t="shared" si="11"/>
        <v/>
      </c>
      <c r="R95" s="73" t="str">
        <f t="shared" si="12"/>
        <v/>
      </c>
      <c r="S95" s="73" t="str">
        <f t="shared" si="13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9"/>
        <v/>
      </c>
      <c r="O96" s="73" t="str">
        <f t="shared" si="10"/>
        <v/>
      </c>
      <c r="P96" s="73">
        <f t="shared" si="8"/>
        <v>0</v>
      </c>
      <c r="Q96" s="73" t="str">
        <f t="shared" si="11"/>
        <v/>
      </c>
      <c r="R96" s="73" t="str">
        <f t="shared" si="12"/>
        <v/>
      </c>
      <c r="S96" s="73" t="str">
        <f t="shared" si="13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9"/>
        <v/>
      </c>
      <c r="O97" s="73" t="str">
        <f t="shared" si="10"/>
        <v/>
      </c>
      <c r="P97" s="73">
        <f t="shared" si="8"/>
        <v>0</v>
      </c>
      <c r="Q97" s="73" t="str">
        <f t="shared" si="11"/>
        <v/>
      </c>
      <c r="R97" s="73" t="str">
        <f t="shared" si="12"/>
        <v/>
      </c>
      <c r="S97" s="73" t="str">
        <f t="shared" si="13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9"/>
        <v/>
      </c>
      <c r="O98" s="73" t="str">
        <f t="shared" si="10"/>
        <v/>
      </c>
      <c r="P98" s="73">
        <f t="shared" si="8"/>
        <v>0</v>
      </c>
      <c r="Q98" s="73" t="str">
        <f t="shared" si="11"/>
        <v/>
      </c>
      <c r="R98" s="73" t="str">
        <f t="shared" si="12"/>
        <v/>
      </c>
      <c r="S98" s="73" t="str">
        <f t="shared" si="13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9"/>
        <v/>
      </c>
      <c r="O99" s="73" t="str">
        <f t="shared" si="10"/>
        <v/>
      </c>
      <c r="P99" s="73">
        <f t="shared" si="8"/>
        <v>0</v>
      </c>
      <c r="Q99" s="73" t="str">
        <f t="shared" si="11"/>
        <v/>
      </c>
      <c r="R99" s="73" t="str">
        <f t="shared" si="12"/>
        <v/>
      </c>
      <c r="S99" s="73" t="str">
        <f t="shared" si="13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9"/>
        <v/>
      </c>
      <c r="O100" s="73" t="str">
        <f t="shared" si="10"/>
        <v/>
      </c>
      <c r="P100" s="73">
        <f t="shared" si="8"/>
        <v>0</v>
      </c>
      <c r="Q100" s="73" t="str">
        <f t="shared" si="11"/>
        <v/>
      </c>
      <c r="R100" s="73" t="str">
        <f t="shared" si="12"/>
        <v/>
      </c>
      <c r="S100" s="73" t="str">
        <f t="shared" si="13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9"/>
        <v/>
      </c>
      <c r="O101" s="73" t="str">
        <f t="shared" si="10"/>
        <v/>
      </c>
      <c r="P101" s="73">
        <f t="shared" si="8"/>
        <v>0</v>
      </c>
      <c r="Q101" s="73" t="str">
        <f t="shared" si="11"/>
        <v/>
      </c>
      <c r="R101" s="73" t="str">
        <f t="shared" si="12"/>
        <v/>
      </c>
      <c r="S101" s="73" t="str">
        <f t="shared" si="13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9"/>
        <v/>
      </c>
      <c r="O102" s="73" t="str">
        <f t="shared" si="10"/>
        <v/>
      </c>
      <c r="P102" s="73">
        <f t="shared" si="8"/>
        <v>0</v>
      </c>
      <c r="Q102" s="73" t="str">
        <f t="shared" si="11"/>
        <v/>
      </c>
      <c r="R102" s="73" t="str">
        <f t="shared" si="12"/>
        <v/>
      </c>
      <c r="S102" s="73" t="str">
        <f t="shared" si="13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9"/>
        <v/>
      </c>
      <c r="O103" s="73" t="str">
        <f t="shared" si="10"/>
        <v/>
      </c>
      <c r="P103" s="73">
        <f t="shared" si="8"/>
        <v>0</v>
      </c>
      <c r="Q103" s="73" t="str">
        <f t="shared" si="11"/>
        <v/>
      </c>
      <c r="R103" s="73" t="str">
        <f t="shared" si="12"/>
        <v/>
      </c>
      <c r="S103" s="73" t="str">
        <f t="shared" si="13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9"/>
        <v/>
      </c>
      <c r="O104" s="73" t="str">
        <f t="shared" si="10"/>
        <v/>
      </c>
      <c r="P104" s="73">
        <f t="shared" si="8"/>
        <v>0</v>
      </c>
      <c r="Q104" s="73" t="str">
        <f t="shared" si="11"/>
        <v/>
      </c>
      <c r="R104" s="73" t="str">
        <f t="shared" si="12"/>
        <v/>
      </c>
      <c r="S104" s="73" t="str">
        <f t="shared" si="13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9"/>
        <v/>
      </c>
      <c r="O105" s="73" t="str">
        <f t="shared" si="10"/>
        <v/>
      </c>
      <c r="P105" s="73">
        <f t="shared" si="8"/>
        <v>0</v>
      </c>
      <c r="Q105" s="73" t="str">
        <f t="shared" si="11"/>
        <v/>
      </c>
      <c r="R105" s="73" t="str">
        <f t="shared" si="12"/>
        <v/>
      </c>
      <c r="S105" s="73" t="str">
        <f t="shared" si="13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9"/>
        <v/>
      </c>
      <c r="O106" s="73" t="str">
        <f t="shared" si="10"/>
        <v/>
      </c>
      <c r="P106" s="73">
        <f t="shared" si="8"/>
        <v>0</v>
      </c>
      <c r="Q106" s="73" t="str">
        <f t="shared" si="11"/>
        <v/>
      </c>
      <c r="R106" s="73" t="str">
        <f t="shared" si="12"/>
        <v/>
      </c>
      <c r="S106" s="73" t="str">
        <f t="shared" si="13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9"/>
        <v/>
      </c>
      <c r="O107" s="73" t="str">
        <f t="shared" si="10"/>
        <v/>
      </c>
      <c r="P107" s="73">
        <f t="shared" si="8"/>
        <v>0</v>
      </c>
      <c r="Q107" s="73" t="str">
        <f t="shared" si="11"/>
        <v/>
      </c>
      <c r="R107" s="73" t="str">
        <f t="shared" si="12"/>
        <v/>
      </c>
      <c r="S107" s="73" t="str">
        <f t="shared" si="13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9"/>
        <v/>
      </c>
      <c r="O108" s="73" t="str">
        <f t="shared" si="10"/>
        <v/>
      </c>
      <c r="P108" s="73">
        <f t="shared" si="8"/>
        <v>0</v>
      </c>
      <c r="Q108" s="73" t="str">
        <f t="shared" si="11"/>
        <v/>
      </c>
      <c r="R108" s="73" t="str">
        <f t="shared" si="12"/>
        <v/>
      </c>
      <c r="S108" s="73" t="str">
        <f t="shared" si="13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9"/>
        <v/>
      </c>
      <c r="O109" s="73" t="str">
        <f t="shared" si="10"/>
        <v/>
      </c>
      <c r="P109" s="73">
        <f t="shared" si="8"/>
        <v>0</v>
      </c>
      <c r="Q109" s="73" t="str">
        <f t="shared" si="11"/>
        <v/>
      </c>
      <c r="R109" s="73" t="str">
        <f t="shared" si="12"/>
        <v/>
      </c>
      <c r="S109" s="73" t="str">
        <f t="shared" si="13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9"/>
        <v/>
      </c>
      <c r="O110" s="73" t="str">
        <f t="shared" si="10"/>
        <v/>
      </c>
      <c r="P110" s="73">
        <f t="shared" si="8"/>
        <v>0</v>
      </c>
      <c r="Q110" s="73" t="str">
        <f t="shared" si="11"/>
        <v/>
      </c>
      <c r="R110" s="73" t="str">
        <f t="shared" si="12"/>
        <v/>
      </c>
      <c r="S110" s="73" t="str">
        <f t="shared" si="13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9"/>
        <v/>
      </c>
      <c r="O111" s="73" t="str">
        <f t="shared" si="10"/>
        <v/>
      </c>
      <c r="P111" s="73">
        <f t="shared" si="8"/>
        <v>0</v>
      </c>
      <c r="Q111" s="73" t="str">
        <f t="shared" si="11"/>
        <v/>
      </c>
      <c r="R111" s="73" t="str">
        <f t="shared" si="12"/>
        <v/>
      </c>
      <c r="S111" s="73" t="str">
        <f t="shared" si="13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9"/>
        <v/>
      </c>
      <c r="O112" s="73" t="str">
        <f t="shared" si="10"/>
        <v/>
      </c>
      <c r="P112" s="73">
        <f t="shared" si="8"/>
        <v>0</v>
      </c>
      <c r="Q112" s="73" t="str">
        <f t="shared" si="11"/>
        <v/>
      </c>
      <c r="R112" s="73" t="str">
        <f t="shared" si="12"/>
        <v/>
      </c>
      <c r="S112" s="73" t="str">
        <f t="shared" si="13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9"/>
        <v/>
      </c>
      <c r="O113" s="73" t="str">
        <f t="shared" si="10"/>
        <v/>
      </c>
      <c r="P113" s="73">
        <f t="shared" si="8"/>
        <v>0</v>
      </c>
      <c r="Q113" s="73" t="str">
        <f t="shared" si="11"/>
        <v/>
      </c>
      <c r="R113" s="73" t="str">
        <f t="shared" si="12"/>
        <v/>
      </c>
      <c r="S113" s="73" t="str">
        <f t="shared" si="13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9"/>
        <v/>
      </c>
      <c r="O114" s="73" t="str">
        <f t="shared" si="10"/>
        <v/>
      </c>
      <c r="P114" s="73">
        <f t="shared" si="8"/>
        <v>0</v>
      </c>
      <c r="Q114" s="73" t="str">
        <f t="shared" si="11"/>
        <v/>
      </c>
      <c r="R114" s="73" t="str">
        <f t="shared" si="12"/>
        <v/>
      </c>
      <c r="S114" s="73" t="str">
        <f t="shared" si="13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9"/>
        <v/>
      </c>
      <c r="O115" s="73" t="str">
        <f t="shared" si="10"/>
        <v/>
      </c>
      <c r="P115" s="73">
        <f t="shared" si="8"/>
        <v>0</v>
      </c>
      <c r="Q115" s="73" t="str">
        <f t="shared" si="11"/>
        <v/>
      </c>
      <c r="R115" s="73" t="str">
        <f t="shared" si="12"/>
        <v/>
      </c>
      <c r="S115" s="73" t="str">
        <f t="shared" si="13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9"/>
        <v/>
      </c>
      <c r="O116" s="73" t="str">
        <f t="shared" si="10"/>
        <v/>
      </c>
      <c r="P116" s="73">
        <f t="shared" si="8"/>
        <v>0</v>
      </c>
      <c r="Q116" s="73" t="str">
        <f t="shared" si="11"/>
        <v/>
      </c>
      <c r="R116" s="73" t="str">
        <f t="shared" si="12"/>
        <v/>
      </c>
      <c r="S116" s="73" t="str">
        <f t="shared" si="13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9"/>
        <v/>
      </c>
      <c r="O117" s="73" t="str">
        <f t="shared" si="10"/>
        <v/>
      </c>
      <c r="P117" s="73">
        <f t="shared" si="8"/>
        <v>0</v>
      </c>
      <c r="Q117" s="73" t="str">
        <f t="shared" si="11"/>
        <v/>
      </c>
      <c r="R117" s="73" t="str">
        <f t="shared" si="12"/>
        <v/>
      </c>
      <c r="S117" s="73" t="str">
        <f t="shared" si="13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9"/>
        <v/>
      </c>
      <c r="O118" s="73" t="str">
        <f t="shared" si="10"/>
        <v/>
      </c>
      <c r="P118" s="73">
        <f t="shared" si="8"/>
        <v>0</v>
      </c>
      <c r="Q118" s="73" t="str">
        <f t="shared" si="11"/>
        <v/>
      </c>
      <c r="R118" s="73" t="str">
        <f t="shared" si="12"/>
        <v/>
      </c>
      <c r="S118" s="73" t="str">
        <f t="shared" si="13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9"/>
        <v/>
      </c>
      <c r="O119" s="73" t="str">
        <f t="shared" si="10"/>
        <v/>
      </c>
      <c r="P119" s="73">
        <f t="shared" si="8"/>
        <v>0</v>
      </c>
      <c r="Q119" s="73" t="str">
        <f t="shared" si="11"/>
        <v/>
      </c>
      <c r="R119" s="73" t="str">
        <f t="shared" si="12"/>
        <v/>
      </c>
      <c r="S119" s="73" t="str">
        <f t="shared" si="13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9"/>
        <v/>
      </c>
      <c r="O120" s="73" t="str">
        <f t="shared" si="10"/>
        <v/>
      </c>
      <c r="P120" s="73">
        <f t="shared" si="8"/>
        <v>0</v>
      </c>
      <c r="Q120" s="73" t="str">
        <f t="shared" si="11"/>
        <v/>
      </c>
      <c r="R120" s="73" t="str">
        <f t="shared" si="12"/>
        <v/>
      </c>
      <c r="S120" s="73" t="str">
        <f t="shared" si="13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9"/>
        <v/>
      </c>
      <c r="O121" s="73" t="str">
        <f t="shared" si="10"/>
        <v/>
      </c>
      <c r="P121" s="73">
        <f t="shared" si="8"/>
        <v>0</v>
      </c>
      <c r="Q121" s="73" t="str">
        <f t="shared" si="11"/>
        <v/>
      </c>
      <c r="R121" s="73" t="str">
        <f t="shared" si="12"/>
        <v/>
      </c>
      <c r="S121" s="73" t="str">
        <f t="shared" si="13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9"/>
        <v/>
      </c>
      <c r="O122" s="73" t="str">
        <f t="shared" si="10"/>
        <v/>
      </c>
      <c r="P122" s="73">
        <f t="shared" si="8"/>
        <v>0</v>
      </c>
      <c r="Q122" s="73" t="str">
        <f t="shared" si="11"/>
        <v/>
      </c>
      <c r="R122" s="73" t="str">
        <f t="shared" si="12"/>
        <v/>
      </c>
      <c r="S122" s="73" t="str">
        <f t="shared" si="13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9"/>
        <v/>
      </c>
      <c r="O123" s="73" t="str">
        <f t="shared" si="10"/>
        <v/>
      </c>
      <c r="P123" s="73">
        <f t="shared" si="8"/>
        <v>0</v>
      </c>
      <c r="Q123" s="73" t="str">
        <f t="shared" si="11"/>
        <v/>
      </c>
      <c r="R123" s="73" t="str">
        <f t="shared" si="12"/>
        <v/>
      </c>
      <c r="S123" s="73" t="str">
        <f t="shared" si="13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9"/>
        <v/>
      </c>
      <c r="O124" s="73" t="str">
        <f t="shared" si="10"/>
        <v/>
      </c>
      <c r="P124" s="73">
        <f t="shared" si="8"/>
        <v>0</v>
      </c>
      <c r="Q124" s="73" t="str">
        <f t="shared" si="11"/>
        <v/>
      </c>
      <c r="R124" s="73" t="str">
        <f t="shared" si="12"/>
        <v/>
      </c>
      <c r="S124" s="73" t="str">
        <f t="shared" si="13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9"/>
        <v/>
      </c>
      <c r="O125" s="73" t="str">
        <f t="shared" si="10"/>
        <v/>
      </c>
      <c r="P125" s="73">
        <f t="shared" si="8"/>
        <v>0</v>
      </c>
      <c r="Q125" s="73" t="str">
        <f t="shared" si="11"/>
        <v/>
      </c>
      <c r="R125" s="73" t="str">
        <f t="shared" si="12"/>
        <v/>
      </c>
      <c r="S125" s="73" t="str">
        <f t="shared" si="13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9"/>
        <v/>
      </c>
      <c r="O126" s="73" t="str">
        <f t="shared" si="10"/>
        <v/>
      </c>
      <c r="P126" s="73">
        <f t="shared" si="8"/>
        <v>0</v>
      </c>
      <c r="Q126" s="73" t="str">
        <f t="shared" si="11"/>
        <v/>
      </c>
      <c r="R126" s="73" t="str">
        <f t="shared" si="12"/>
        <v/>
      </c>
      <c r="S126" s="73" t="str">
        <f t="shared" si="13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9"/>
        <v/>
      </c>
      <c r="O127" s="73" t="str">
        <f t="shared" si="10"/>
        <v/>
      </c>
      <c r="P127" s="73">
        <f t="shared" si="8"/>
        <v>0</v>
      </c>
      <c r="Q127" s="73" t="str">
        <f t="shared" si="11"/>
        <v/>
      </c>
      <c r="R127" s="73" t="str">
        <f t="shared" si="12"/>
        <v/>
      </c>
      <c r="S127" s="73" t="str">
        <f t="shared" si="13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9"/>
        <v/>
      </c>
      <c r="O128" s="73" t="str">
        <f t="shared" si="10"/>
        <v/>
      </c>
      <c r="P128" s="73">
        <f t="shared" si="8"/>
        <v>0</v>
      </c>
      <c r="Q128" s="73" t="str">
        <f t="shared" si="11"/>
        <v/>
      </c>
      <c r="R128" s="73" t="str">
        <f t="shared" si="12"/>
        <v/>
      </c>
      <c r="S128" s="73" t="str">
        <f t="shared" si="13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9"/>
        <v/>
      </c>
      <c r="O129" s="73" t="str">
        <f t="shared" si="10"/>
        <v/>
      </c>
      <c r="P129" s="73">
        <f t="shared" si="8"/>
        <v>0</v>
      </c>
      <c r="Q129" s="73" t="str">
        <f t="shared" si="11"/>
        <v/>
      </c>
      <c r="R129" s="73" t="str">
        <f t="shared" si="12"/>
        <v/>
      </c>
      <c r="S129" s="73" t="str">
        <f t="shared" si="13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9"/>
        <v/>
      </c>
      <c r="O130" s="73" t="str">
        <f t="shared" si="10"/>
        <v/>
      </c>
      <c r="P130" s="73">
        <f t="shared" si="8"/>
        <v>0</v>
      </c>
      <c r="Q130" s="73" t="str">
        <f t="shared" si="11"/>
        <v/>
      </c>
      <c r="R130" s="73" t="str">
        <f t="shared" si="12"/>
        <v/>
      </c>
      <c r="S130" s="73" t="str">
        <f t="shared" si="13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9"/>
        <v/>
      </c>
      <c r="O131" s="73" t="str">
        <f t="shared" si="10"/>
        <v/>
      </c>
      <c r="P131" s="73">
        <f t="shared" si="8"/>
        <v>0</v>
      </c>
      <c r="Q131" s="73" t="str">
        <f t="shared" si="11"/>
        <v/>
      </c>
      <c r="R131" s="73" t="str">
        <f t="shared" si="12"/>
        <v/>
      </c>
      <c r="S131" s="73" t="str">
        <f t="shared" si="13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9"/>
        <v/>
      </c>
      <c r="O132" s="73" t="str">
        <f t="shared" si="10"/>
        <v/>
      </c>
      <c r="P132" s="73">
        <f t="shared" si="8"/>
        <v>0</v>
      </c>
      <c r="Q132" s="73" t="str">
        <f t="shared" si="11"/>
        <v/>
      </c>
      <c r="R132" s="73" t="str">
        <f t="shared" si="12"/>
        <v/>
      </c>
      <c r="S132" s="73" t="str">
        <f t="shared" si="13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9"/>
        <v/>
      </c>
      <c r="O133" s="73" t="str">
        <f t="shared" si="10"/>
        <v/>
      </c>
      <c r="P133" s="73">
        <f t="shared" si="8"/>
        <v>0</v>
      </c>
      <c r="Q133" s="73" t="str">
        <f t="shared" si="11"/>
        <v/>
      </c>
      <c r="R133" s="73" t="str">
        <f t="shared" si="12"/>
        <v/>
      </c>
      <c r="S133" s="73" t="str">
        <f t="shared" si="13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9"/>
        <v/>
      </c>
      <c r="O134" s="73" t="str">
        <f t="shared" si="10"/>
        <v/>
      </c>
      <c r="P134" s="73">
        <f t="shared" si="8"/>
        <v>0</v>
      </c>
      <c r="Q134" s="73" t="str">
        <f t="shared" si="11"/>
        <v/>
      </c>
      <c r="R134" s="73" t="str">
        <f t="shared" si="12"/>
        <v/>
      </c>
      <c r="S134" s="73" t="str">
        <f t="shared" si="13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9"/>
        <v/>
      </c>
      <c r="O135" s="73" t="str">
        <f t="shared" si="10"/>
        <v/>
      </c>
      <c r="P135" s="73">
        <f t="shared" si="8"/>
        <v>0</v>
      </c>
      <c r="Q135" s="73" t="str">
        <f t="shared" si="11"/>
        <v/>
      </c>
      <c r="R135" s="73" t="str">
        <f t="shared" si="12"/>
        <v/>
      </c>
      <c r="S135" s="73" t="str">
        <f t="shared" si="13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9"/>
        <v/>
      </c>
      <c r="O136" s="73" t="str">
        <f t="shared" si="10"/>
        <v/>
      </c>
      <c r="P136" s="73">
        <f t="shared" si="8"/>
        <v>0</v>
      </c>
      <c r="Q136" s="73" t="str">
        <f t="shared" si="11"/>
        <v/>
      </c>
      <c r="R136" s="73" t="str">
        <f t="shared" si="12"/>
        <v/>
      </c>
      <c r="S136" s="73" t="str">
        <f t="shared" si="13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9"/>
        <v/>
      </c>
      <c r="O137" s="73" t="str">
        <f t="shared" si="10"/>
        <v/>
      </c>
      <c r="P137" s="73">
        <f t="shared" si="8"/>
        <v>0</v>
      </c>
      <c r="Q137" s="73" t="str">
        <f t="shared" si="11"/>
        <v/>
      </c>
      <c r="R137" s="73" t="str">
        <f t="shared" si="12"/>
        <v/>
      </c>
      <c r="S137" s="73" t="str">
        <f t="shared" si="13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9"/>
        <v/>
      </c>
      <c r="O138" s="73" t="str">
        <f t="shared" si="10"/>
        <v/>
      </c>
      <c r="P138" s="73">
        <f t="shared" si="8"/>
        <v>0</v>
      </c>
      <c r="Q138" s="73" t="str">
        <f t="shared" si="11"/>
        <v/>
      </c>
      <c r="R138" s="73" t="str">
        <f t="shared" si="12"/>
        <v/>
      </c>
      <c r="S138" s="73" t="str">
        <f t="shared" si="13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9"/>
        <v/>
      </c>
      <c r="O139" s="73" t="str">
        <f t="shared" si="10"/>
        <v/>
      </c>
      <c r="P139" s="73">
        <f t="shared" si="8"/>
        <v>0</v>
      </c>
      <c r="Q139" s="73" t="str">
        <f t="shared" si="11"/>
        <v/>
      </c>
      <c r="R139" s="73" t="str">
        <f t="shared" si="12"/>
        <v/>
      </c>
      <c r="S139" s="73" t="str">
        <f t="shared" si="13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9"/>
        <v/>
      </c>
      <c r="O140" s="73" t="str">
        <f t="shared" si="10"/>
        <v/>
      </c>
      <c r="P140" s="73">
        <f t="shared" si="8"/>
        <v>0</v>
      </c>
      <c r="Q140" s="73" t="str">
        <f t="shared" si="11"/>
        <v/>
      </c>
      <c r="R140" s="73" t="str">
        <f t="shared" si="12"/>
        <v/>
      </c>
      <c r="S140" s="73" t="str">
        <f t="shared" si="13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9"/>
        <v/>
      </c>
      <c r="O141" s="73" t="str">
        <f t="shared" si="10"/>
        <v/>
      </c>
      <c r="P141" s="73">
        <f t="shared" si="8"/>
        <v>0</v>
      </c>
      <c r="Q141" s="73" t="str">
        <f t="shared" si="11"/>
        <v/>
      </c>
      <c r="R141" s="73" t="str">
        <f t="shared" si="12"/>
        <v/>
      </c>
      <c r="S141" s="73" t="str">
        <f t="shared" si="13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9"/>
        <v/>
      </c>
      <c r="O142" s="73" t="str">
        <f t="shared" si="10"/>
        <v/>
      </c>
      <c r="P142" s="73">
        <f t="shared" ref="P142:P205" si="14">IF($H142=0%,G142,"")</f>
        <v>0</v>
      </c>
      <c r="Q142" s="73" t="str">
        <f t="shared" si="11"/>
        <v/>
      </c>
      <c r="R142" s="73" t="str">
        <f t="shared" si="12"/>
        <v/>
      </c>
      <c r="S142" s="73" t="str">
        <f t="shared" si="13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5">IF(G143&amp;I143&amp;J143&amp;K143&amp;L143="","",G143+I143+J143-K143-L143)</f>
        <v/>
      </c>
      <c r="O143" s="73" t="str">
        <f t="shared" ref="O143:O206" si="16">IF($H143="E",G143,"")</f>
        <v/>
      </c>
      <c r="P143" s="73">
        <f t="shared" si="14"/>
        <v>0</v>
      </c>
      <c r="Q143" s="73" t="str">
        <f t="shared" si="11"/>
        <v/>
      </c>
      <c r="R143" s="73" t="str">
        <f t="shared" si="12"/>
        <v/>
      </c>
      <c r="S143" s="73" t="str">
        <f t="shared" si="13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5"/>
        <v/>
      </c>
      <c r="O144" s="73" t="str">
        <f t="shared" si="16"/>
        <v/>
      </c>
      <c r="P144" s="73">
        <f t="shared" si="14"/>
        <v>0</v>
      </c>
      <c r="Q144" s="73" t="str">
        <f t="shared" ref="Q144:Q207" si="17">IF(OR($H144=2%,$H144=6%,$H144=8%),$I144/$H144,IF($H144="0% Decreto",G144,""))</f>
        <v/>
      </c>
      <c r="R144" s="73" t="str">
        <f t="shared" ref="R144:R207" si="18">IF(OR($H144=15%,$H144=16%),$I144/$H144,"")</f>
        <v/>
      </c>
      <c r="S144" s="73" t="str">
        <f t="shared" ref="S144:S207" si="19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5"/>
        <v/>
      </c>
      <c r="O145" s="73" t="str">
        <f t="shared" si="16"/>
        <v/>
      </c>
      <c r="P145" s="73">
        <f t="shared" si="14"/>
        <v>0</v>
      </c>
      <c r="Q145" s="73" t="str">
        <f t="shared" si="17"/>
        <v/>
      </c>
      <c r="R145" s="73" t="str">
        <f t="shared" si="18"/>
        <v/>
      </c>
      <c r="S145" s="73" t="str">
        <f t="shared" si="19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5"/>
        <v/>
      </c>
      <c r="O146" s="73" t="str">
        <f t="shared" si="16"/>
        <v/>
      </c>
      <c r="P146" s="73">
        <f t="shared" si="14"/>
        <v>0</v>
      </c>
      <c r="Q146" s="73" t="str">
        <f t="shared" si="17"/>
        <v/>
      </c>
      <c r="R146" s="73" t="str">
        <f t="shared" si="18"/>
        <v/>
      </c>
      <c r="S146" s="73" t="str">
        <f t="shared" si="19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5"/>
        <v/>
      </c>
      <c r="O147" s="73" t="str">
        <f t="shared" si="16"/>
        <v/>
      </c>
      <c r="P147" s="73">
        <f t="shared" si="14"/>
        <v>0</v>
      </c>
      <c r="Q147" s="73" t="str">
        <f t="shared" si="17"/>
        <v/>
      </c>
      <c r="R147" s="73" t="str">
        <f t="shared" si="18"/>
        <v/>
      </c>
      <c r="S147" s="73" t="str">
        <f t="shared" si="19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5"/>
        <v/>
      </c>
      <c r="O148" s="73" t="str">
        <f t="shared" si="16"/>
        <v/>
      </c>
      <c r="P148" s="73">
        <f t="shared" si="14"/>
        <v>0</v>
      </c>
      <c r="Q148" s="73" t="str">
        <f t="shared" si="17"/>
        <v/>
      </c>
      <c r="R148" s="73" t="str">
        <f t="shared" si="18"/>
        <v/>
      </c>
      <c r="S148" s="73" t="str">
        <f t="shared" si="19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5"/>
        <v/>
      </c>
      <c r="O149" s="73" t="str">
        <f t="shared" si="16"/>
        <v/>
      </c>
      <c r="P149" s="73">
        <f t="shared" si="14"/>
        <v>0</v>
      </c>
      <c r="Q149" s="73" t="str">
        <f t="shared" si="17"/>
        <v/>
      </c>
      <c r="R149" s="73" t="str">
        <f t="shared" si="18"/>
        <v/>
      </c>
      <c r="S149" s="73" t="str">
        <f t="shared" si="19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5"/>
        <v/>
      </c>
      <c r="O150" s="73" t="str">
        <f t="shared" si="16"/>
        <v/>
      </c>
      <c r="P150" s="73">
        <f t="shared" si="14"/>
        <v>0</v>
      </c>
      <c r="Q150" s="73" t="str">
        <f t="shared" si="17"/>
        <v/>
      </c>
      <c r="R150" s="73" t="str">
        <f t="shared" si="18"/>
        <v/>
      </c>
      <c r="S150" s="73" t="str">
        <f t="shared" si="19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5"/>
        <v/>
      </c>
      <c r="O151" s="73" t="str">
        <f t="shared" si="16"/>
        <v/>
      </c>
      <c r="P151" s="73">
        <f t="shared" si="14"/>
        <v>0</v>
      </c>
      <c r="Q151" s="73" t="str">
        <f t="shared" si="17"/>
        <v/>
      </c>
      <c r="R151" s="73" t="str">
        <f t="shared" si="18"/>
        <v/>
      </c>
      <c r="S151" s="73" t="str">
        <f t="shared" si="19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5"/>
        <v/>
      </c>
      <c r="O152" s="73" t="str">
        <f t="shared" si="16"/>
        <v/>
      </c>
      <c r="P152" s="73">
        <f t="shared" si="14"/>
        <v>0</v>
      </c>
      <c r="Q152" s="73" t="str">
        <f t="shared" si="17"/>
        <v/>
      </c>
      <c r="R152" s="73" t="str">
        <f t="shared" si="18"/>
        <v/>
      </c>
      <c r="S152" s="73" t="str">
        <f t="shared" si="19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5"/>
        <v/>
      </c>
      <c r="O153" s="73" t="str">
        <f t="shared" si="16"/>
        <v/>
      </c>
      <c r="P153" s="73">
        <f t="shared" si="14"/>
        <v>0</v>
      </c>
      <c r="Q153" s="73" t="str">
        <f t="shared" si="17"/>
        <v/>
      </c>
      <c r="R153" s="73" t="str">
        <f t="shared" si="18"/>
        <v/>
      </c>
      <c r="S153" s="73" t="str">
        <f t="shared" si="19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5"/>
        <v/>
      </c>
      <c r="O154" s="73" t="str">
        <f t="shared" si="16"/>
        <v/>
      </c>
      <c r="P154" s="73">
        <f t="shared" si="14"/>
        <v>0</v>
      </c>
      <c r="Q154" s="73" t="str">
        <f t="shared" si="17"/>
        <v/>
      </c>
      <c r="R154" s="73" t="str">
        <f t="shared" si="18"/>
        <v/>
      </c>
      <c r="S154" s="73" t="str">
        <f t="shared" si="19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5"/>
        <v/>
      </c>
      <c r="O155" s="73" t="str">
        <f t="shared" si="16"/>
        <v/>
      </c>
      <c r="P155" s="73">
        <f t="shared" si="14"/>
        <v>0</v>
      </c>
      <c r="Q155" s="73" t="str">
        <f t="shared" si="17"/>
        <v/>
      </c>
      <c r="R155" s="73" t="str">
        <f t="shared" si="18"/>
        <v/>
      </c>
      <c r="S155" s="73" t="str">
        <f t="shared" si="19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5"/>
        <v/>
      </c>
      <c r="O156" s="73" t="str">
        <f t="shared" si="16"/>
        <v/>
      </c>
      <c r="P156" s="73">
        <f t="shared" si="14"/>
        <v>0</v>
      </c>
      <c r="Q156" s="73" t="str">
        <f t="shared" si="17"/>
        <v/>
      </c>
      <c r="R156" s="73" t="str">
        <f t="shared" si="18"/>
        <v/>
      </c>
      <c r="S156" s="73" t="str">
        <f t="shared" si="19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5"/>
        <v/>
      </c>
      <c r="O157" s="73" t="str">
        <f t="shared" si="16"/>
        <v/>
      </c>
      <c r="P157" s="73">
        <f t="shared" si="14"/>
        <v>0</v>
      </c>
      <c r="Q157" s="73" t="str">
        <f t="shared" si="17"/>
        <v/>
      </c>
      <c r="R157" s="73" t="str">
        <f t="shared" si="18"/>
        <v/>
      </c>
      <c r="S157" s="73" t="str">
        <f t="shared" si="19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5"/>
        <v/>
      </c>
      <c r="O158" s="73" t="str">
        <f t="shared" si="16"/>
        <v/>
      </c>
      <c r="P158" s="73">
        <f t="shared" si="14"/>
        <v>0</v>
      </c>
      <c r="Q158" s="73" t="str">
        <f t="shared" si="17"/>
        <v/>
      </c>
      <c r="R158" s="73" t="str">
        <f t="shared" si="18"/>
        <v/>
      </c>
      <c r="S158" s="73" t="str">
        <f t="shared" si="19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5"/>
        <v/>
      </c>
      <c r="O159" s="73" t="str">
        <f t="shared" si="16"/>
        <v/>
      </c>
      <c r="P159" s="73">
        <f t="shared" si="14"/>
        <v>0</v>
      </c>
      <c r="Q159" s="73" t="str">
        <f t="shared" si="17"/>
        <v/>
      </c>
      <c r="R159" s="73" t="str">
        <f t="shared" si="18"/>
        <v/>
      </c>
      <c r="S159" s="73" t="str">
        <f t="shared" si="19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5"/>
        <v/>
      </c>
      <c r="O160" s="73" t="str">
        <f t="shared" si="16"/>
        <v/>
      </c>
      <c r="P160" s="73">
        <f t="shared" si="14"/>
        <v>0</v>
      </c>
      <c r="Q160" s="73" t="str">
        <f t="shared" si="17"/>
        <v/>
      </c>
      <c r="R160" s="73" t="str">
        <f t="shared" si="18"/>
        <v/>
      </c>
      <c r="S160" s="73" t="str">
        <f t="shared" si="19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5"/>
        <v/>
      </c>
      <c r="O161" s="73" t="str">
        <f t="shared" si="16"/>
        <v/>
      </c>
      <c r="P161" s="73">
        <f t="shared" si="14"/>
        <v>0</v>
      </c>
      <c r="Q161" s="73" t="str">
        <f t="shared" si="17"/>
        <v/>
      </c>
      <c r="R161" s="73" t="str">
        <f t="shared" si="18"/>
        <v/>
      </c>
      <c r="S161" s="73" t="str">
        <f t="shared" si="19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5"/>
        <v/>
      </c>
      <c r="O162" s="73" t="str">
        <f t="shared" si="16"/>
        <v/>
      </c>
      <c r="P162" s="73">
        <f t="shared" si="14"/>
        <v>0</v>
      </c>
      <c r="Q162" s="73" t="str">
        <f t="shared" si="17"/>
        <v/>
      </c>
      <c r="R162" s="73" t="str">
        <f t="shared" si="18"/>
        <v/>
      </c>
      <c r="S162" s="73" t="str">
        <f t="shared" si="19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5"/>
        <v/>
      </c>
      <c r="O163" s="73" t="str">
        <f t="shared" si="16"/>
        <v/>
      </c>
      <c r="P163" s="73">
        <f t="shared" si="14"/>
        <v>0</v>
      </c>
      <c r="Q163" s="73" t="str">
        <f t="shared" si="17"/>
        <v/>
      </c>
      <c r="R163" s="73" t="str">
        <f t="shared" si="18"/>
        <v/>
      </c>
      <c r="S163" s="73" t="str">
        <f t="shared" si="19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5"/>
        <v/>
      </c>
      <c r="O164" s="73" t="str">
        <f t="shared" si="16"/>
        <v/>
      </c>
      <c r="P164" s="73">
        <f t="shared" si="14"/>
        <v>0</v>
      </c>
      <c r="Q164" s="73" t="str">
        <f t="shared" si="17"/>
        <v/>
      </c>
      <c r="R164" s="73" t="str">
        <f t="shared" si="18"/>
        <v/>
      </c>
      <c r="S164" s="73" t="str">
        <f t="shared" si="19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5"/>
        <v/>
      </c>
      <c r="O165" s="73" t="str">
        <f t="shared" si="16"/>
        <v/>
      </c>
      <c r="P165" s="73">
        <f t="shared" si="14"/>
        <v>0</v>
      </c>
      <c r="Q165" s="73" t="str">
        <f t="shared" si="17"/>
        <v/>
      </c>
      <c r="R165" s="73" t="str">
        <f t="shared" si="18"/>
        <v/>
      </c>
      <c r="S165" s="73" t="str">
        <f t="shared" si="19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5"/>
        <v/>
      </c>
      <c r="O166" s="73" t="str">
        <f t="shared" si="16"/>
        <v/>
      </c>
      <c r="P166" s="73">
        <f t="shared" si="14"/>
        <v>0</v>
      </c>
      <c r="Q166" s="73" t="str">
        <f t="shared" si="17"/>
        <v/>
      </c>
      <c r="R166" s="73" t="str">
        <f t="shared" si="18"/>
        <v/>
      </c>
      <c r="S166" s="73" t="str">
        <f t="shared" si="19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5"/>
        <v/>
      </c>
      <c r="O167" s="73" t="str">
        <f t="shared" si="16"/>
        <v/>
      </c>
      <c r="P167" s="73">
        <f t="shared" si="14"/>
        <v>0</v>
      </c>
      <c r="Q167" s="73" t="str">
        <f t="shared" si="17"/>
        <v/>
      </c>
      <c r="R167" s="73" t="str">
        <f t="shared" si="18"/>
        <v/>
      </c>
      <c r="S167" s="73" t="str">
        <f t="shared" si="19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5"/>
        <v/>
      </c>
      <c r="O168" s="73" t="str">
        <f t="shared" si="16"/>
        <v/>
      </c>
      <c r="P168" s="73">
        <f t="shared" si="14"/>
        <v>0</v>
      </c>
      <c r="Q168" s="73" t="str">
        <f t="shared" si="17"/>
        <v/>
      </c>
      <c r="R168" s="73" t="str">
        <f t="shared" si="18"/>
        <v/>
      </c>
      <c r="S168" s="73" t="str">
        <f t="shared" si="19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5"/>
        <v/>
      </c>
      <c r="O169" s="73" t="str">
        <f t="shared" si="16"/>
        <v/>
      </c>
      <c r="P169" s="73">
        <f t="shared" si="14"/>
        <v>0</v>
      </c>
      <c r="Q169" s="73" t="str">
        <f t="shared" si="17"/>
        <v/>
      </c>
      <c r="R169" s="73" t="str">
        <f t="shared" si="18"/>
        <v/>
      </c>
      <c r="S169" s="73" t="str">
        <f t="shared" si="19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5"/>
        <v/>
      </c>
      <c r="O170" s="73" t="str">
        <f t="shared" si="16"/>
        <v/>
      </c>
      <c r="P170" s="73">
        <f t="shared" si="14"/>
        <v>0</v>
      </c>
      <c r="Q170" s="73" t="str">
        <f t="shared" si="17"/>
        <v/>
      </c>
      <c r="R170" s="73" t="str">
        <f t="shared" si="18"/>
        <v/>
      </c>
      <c r="S170" s="73" t="str">
        <f t="shared" si="19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5"/>
        <v/>
      </c>
      <c r="O171" s="73" t="str">
        <f t="shared" si="16"/>
        <v/>
      </c>
      <c r="P171" s="73">
        <f t="shared" si="14"/>
        <v>0</v>
      </c>
      <c r="Q171" s="73" t="str">
        <f t="shared" si="17"/>
        <v/>
      </c>
      <c r="R171" s="73" t="str">
        <f t="shared" si="18"/>
        <v/>
      </c>
      <c r="S171" s="73" t="str">
        <f t="shared" si="19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5"/>
        <v/>
      </c>
      <c r="O172" s="73" t="str">
        <f t="shared" si="16"/>
        <v/>
      </c>
      <c r="P172" s="73">
        <f t="shared" si="14"/>
        <v>0</v>
      </c>
      <c r="Q172" s="73" t="str">
        <f t="shared" si="17"/>
        <v/>
      </c>
      <c r="R172" s="73" t="str">
        <f t="shared" si="18"/>
        <v/>
      </c>
      <c r="S172" s="73" t="str">
        <f t="shared" si="19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5"/>
        <v/>
      </c>
      <c r="O173" s="73" t="str">
        <f t="shared" si="16"/>
        <v/>
      </c>
      <c r="P173" s="73">
        <f t="shared" si="14"/>
        <v>0</v>
      </c>
      <c r="Q173" s="73" t="str">
        <f t="shared" si="17"/>
        <v/>
      </c>
      <c r="R173" s="73" t="str">
        <f t="shared" si="18"/>
        <v/>
      </c>
      <c r="S173" s="73" t="str">
        <f t="shared" si="19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5"/>
        <v/>
      </c>
      <c r="O174" s="73" t="str">
        <f t="shared" si="16"/>
        <v/>
      </c>
      <c r="P174" s="73">
        <f t="shared" si="14"/>
        <v>0</v>
      </c>
      <c r="Q174" s="73" t="str">
        <f t="shared" si="17"/>
        <v/>
      </c>
      <c r="R174" s="73" t="str">
        <f t="shared" si="18"/>
        <v/>
      </c>
      <c r="S174" s="73" t="str">
        <f t="shared" si="19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5"/>
        <v/>
      </c>
      <c r="O175" s="73" t="str">
        <f t="shared" si="16"/>
        <v/>
      </c>
      <c r="P175" s="73">
        <f t="shared" si="14"/>
        <v>0</v>
      </c>
      <c r="Q175" s="73" t="str">
        <f t="shared" si="17"/>
        <v/>
      </c>
      <c r="R175" s="73" t="str">
        <f t="shared" si="18"/>
        <v/>
      </c>
      <c r="S175" s="73" t="str">
        <f t="shared" si="19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5"/>
        <v/>
      </c>
      <c r="O176" s="73" t="str">
        <f t="shared" si="16"/>
        <v/>
      </c>
      <c r="P176" s="73">
        <f t="shared" si="14"/>
        <v>0</v>
      </c>
      <c r="Q176" s="73" t="str">
        <f t="shared" si="17"/>
        <v/>
      </c>
      <c r="R176" s="73" t="str">
        <f t="shared" si="18"/>
        <v/>
      </c>
      <c r="S176" s="73" t="str">
        <f t="shared" si="19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5"/>
        <v/>
      </c>
      <c r="O177" s="73" t="str">
        <f t="shared" si="16"/>
        <v/>
      </c>
      <c r="P177" s="73">
        <f t="shared" si="14"/>
        <v>0</v>
      </c>
      <c r="Q177" s="73" t="str">
        <f t="shared" si="17"/>
        <v/>
      </c>
      <c r="R177" s="73" t="str">
        <f t="shared" si="18"/>
        <v/>
      </c>
      <c r="S177" s="73" t="str">
        <f t="shared" si="19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5"/>
        <v/>
      </c>
      <c r="O178" s="73" t="str">
        <f t="shared" si="16"/>
        <v/>
      </c>
      <c r="P178" s="73">
        <f t="shared" si="14"/>
        <v>0</v>
      </c>
      <c r="Q178" s="73" t="str">
        <f t="shared" si="17"/>
        <v/>
      </c>
      <c r="R178" s="73" t="str">
        <f t="shared" si="18"/>
        <v/>
      </c>
      <c r="S178" s="73" t="str">
        <f t="shared" si="19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5"/>
        <v/>
      </c>
      <c r="O179" s="73" t="str">
        <f t="shared" si="16"/>
        <v/>
      </c>
      <c r="P179" s="73">
        <f t="shared" si="14"/>
        <v>0</v>
      </c>
      <c r="Q179" s="73" t="str">
        <f t="shared" si="17"/>
        <v/>
      </c>
      <c r="R179" s="73" t="str">
        <f t="shared" si="18"/>
        <v/>
      </c>
      <c r="S179" s="73" t="str">
        <f t="shared" si="19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5"/>
        <v/>
      </c>
      <c r="O180" s="73" t="str">
        <f t="shared" si="16"/>
        <v/>
      </c>
      <c r="P180" s="73">
        <f t="shared" si="14"/>
        <v>0</v>
      </c>
      <c r="Q180" s="73" t="str">
        <f t="shared" si="17"/>
        <v/>
      </c>
      <c r="R180" s="73" t="str">
        <f t="shared" si="18"/>
        <v/>
      </c>
      <c r="S180" s="73" t="str">
        <f t="shared" si="19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5"/>
        <v/>
      </c>
      <c r="O181" s="73" t="str">
        <f t="shared" si="16"/>
        <v/>
      </c>
      <c r="P181" s="73">
        <f t="shared" si="14"/>
        <v>0</v>
      </c>
      <c r="Q181" s="73" t="str">
        <f t="shared" si="17"/>
        <v/>
      </c>
      <c r="R181" s="73" t="str">
        <f t="shared" si="18"/>
        <v/>
      </c>
      <c r="S181" s="73" t="str">
        <f t="shared" si="19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5"/>
        <v/>
      </c>
      <c r="O182" s="73" t="str">
        <f t="shared" si="16"/>
        <v/>
      </c>
      <c r="P182" s="73">
        <f t="shared" si="14"/>
        <v>0</v>
      </c>
      <c r="Q182" s="73" t="str">
        <f t="shared" si="17"/>
        <v/>
      </c>
      <c r="R182" s="73" t="str">
        <f t="shared" si="18"/>
        <v/>
      </c>
      <c r="S182" s="73" t="str">
        <f t="shared" si="19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5"/>
        <v/>
      </c>
      <c r="O183" s="73" t="str">
        <f t="shared" si="16"/>
        <v/>
      </c>
      <c r="P183" s="73">
        <f t="shared" si="14"/>
        <v>0</v>
      </c>
      <c r="Q183" s="73" t="str">
        <f t="shared" si="17"/>
        <v/>
      </c>
      <c r="R183" s="73" t="str">
        <f t="shared" si="18"/>
        <v/>
      </c>
      <c r="S183" s="73" t="str">
        <f t="shared" si="19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5"/>
        <v/>
      </c>
      <c r="O184" s="73" t="str">
        <f t="shared" si="16"/>
        <v/>
      </c>
      <c r="P184" s="73">
        <f t="shared" si="14"/>
        <v>0</v>
      </c>
      <c r="Q184" s="73" t="str">
        <f t="shared" si="17"/>
        <v/>
      </c>
      <c r="R184" s="73" t="str">
        <f t="shared" si="18"/>
        <v/>
      </c>
      <c r="S184" s="73" t="str">
        <f t="shared" si="19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5"/>
        <v/>
      </c>
      <c r="O185" s="73" t="str">
        <f t="shared" si="16"/>
        <v/>
      </c>
      <c r="P185" s="73">
        <f t="shared" si="14"/>
        <v>0</v>
      </c>
      <c r="Q185" s="73" t="str">
        <f t="shared" si="17"/>
        <v/>
      </c>
      <c r="R185" s="73" t="str">
        <f t="shared" si="18"/>
        <v/>
      </c>
      <c r="S185" s="73" t="str">
        <f t="shared" si="19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5"/>
        <v/>
      </c>
      <c r="O186" s="73" t="str">
        <f t="shared" si="16"/>
        <v/>
      </c>
      <c r="P186" s="73">
        <f t="shared" si="14"/>
        <v>0</v>
      </c>
      <c r="Q186" s="73" t="str">
        <f t="shared" si="17"/>
        <v/>
      </c>
      <c r="R186" s="73" t="str">
        <f t="shared" si="18"/>
        <v/>
      </c>
      <c r="S186" s="73" t="str">
        <f t="shared" si="19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5"/>
        <v/>
      </c>
      <c r="O187" s="73" t="str">
        <f t="shared" si="16"/>
        <v/>
      </c>
      <c r="P187" s="73">
        <f t="shared" si="14"/>
        <v>0</v>
      </c>
      <c r="Q187" s="73" t="str">
        <f t="shared" si="17"/>
        <v/>
      </c>
      <c r="R187" s="73" t="str">
        <f t="shared" si="18"/>
        <v/>
      </c>
      <c r="S187" s="73" t="str">
        <f t="shared" si="19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5"/>
        <v/>
      </c>
      <c r="O188" s="73" t="str">
        <f t="shared" si="16"/>
        <v/>
      </c>
      <c r="P188" s="73">
        <f t="shared" si="14"/>
        <v>0</v>
      </c>
      <c r="Q188" s="73" t="str">
        <f t="shared" si="17"/>
        <v/>
      </c>
      <c r="R188" s="73" t="str">
        <f t="shared" si="18"/>
        <v/>
      </c>
      <c r="S188" s="73" t="str">
        <f t="shared" si="19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5"/>
        <v/>
      </c>
      <c r="O189" s="73" t="str">
        <f t="shared" si="16"/>
        <v/>
      </c>
      <c r="P189" s="73">
        <f t="shared" si="14"/>
        <v>0</v>
      </c>
      <c r="Q189" s="73" t="str">
        <f t="shared" si="17"/>
        <v/>
      </c>
      <c r="R189" s="73" t="str">
        <f t="shared" si="18"/>
        <v/>
      </c>
      <c r="S189" s="73" t="str">
        <f t="shared" si="19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5"/>
        <v/>
      </c>
      <c r="O190" s="73" t="str">
        <f t="shared" si="16"/>
        <v/>
      </c>
      <c r="P190" s="73">
        <f t="shared" si="14"/>
        <v>0</v>
      </c>
      <c r="Q190" s="73" t="str">
        <f t="shared" si="17"/>
        <v/>
      </c>
      <c r="R190" s="73" t="str">
        <f t="shared" si="18"/>
        <v/>
      </c>
      <c r="S190" s="73" t="str">
        <f t="shared" si="19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5"/>
        <v/>
      </c>
      <c r="O191" s="73" t="str">
        <f t="shared" si="16"/>
        <v/>
      </c>
      <c r="P191" s="73">
        <f t="shared" si="14"/>
        <v>0</v>
      </c>
      <c r="Q191" s="73" t="str">
        <f t="shared" si="17"/>
        <v/>
      </c>
      <c r="R191" s="73" t="str">
        <f t="shared" si="18"/>
        <v/>
      </c>
      <c r="S191" s="73" t="str">
        <f t="shared" si="19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5"/>
        <v/>
      </c>
      <c r="O192" s="73" t="str">
        <f t="shared" si="16"/>
        <v/>
      </c>
      <c r="P192" s="73">
        <f t="shared" si="14"/>
        <v>0</v>
      </c>
      <c r="Q192" s="73" t="str">
        <f t="shared" si="17"/>
        <v/>
      </c>
      <c r="R192" s="73" t="str">
        <f t="shared" si="18"/>
        <v/>
      </c>
      <c r="S192" s="73" t="str">
        <f t="shared" si="19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5"/>
        <v/>
      </c>
      <c r="O193" s="73" t="str">
        <f t="shared" si="16"/>
        <v/>
      </c>
      <c r="P193" s="73">
        <f t="shared" si="14"/>
        <v>0</v>
      </c>
      <c r="Q193" s="73" t="str">
        <f t="shared" si="17"/>
        <v/>
      </c>
      <c r="R193" s="73" t="str">
        <f t="shared" si="18"/>
        <v/>
      </c>
      <c r="S193" s="73" t="str">
        <f t="shared" si="19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5"/>
        <v/>
      </c>
      <c r="O194" s="73" t="str">
        <f t="shared" si="16"/>
        <v/>
      </c>
      <c r="P194" s="73">
        <f t="shared" si="14"/>
        <v>0</v>
      </c>
      <c r="Q194" s="73" t="str">
        <f t="shared" si="17"/>
        <v/>
      </c>
      <c r="R194" s="73" t="str">
        <f t="shared" si="18"/>
        <v/>
      </c>
      <c r="S194" s="73" t="str">
        <f t="shared" si="19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5"/>
        <v/>
      </c>
      <c r="O195" s="73" t="str">
        <f t="shared" si="16"/>
        <v/>
      </c>
      <c r="P195" s="73">
        <f t="shared" si="14"/>
        <v>0</v>
      </c>
      <c r="Q195" s="73" t="str">
        <f t="shared" si="17"/>
        <v/>
      </c>
      <c r="R195" s="73" t="str">
        <f t="shared" si="18"/>
        <v/>
      </c>
      <c r="S195" s="73" t="str">
        <f t="shared" si="19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5"/>
        <v/>
      </c>
      <c r="O196" s="73" t="str">
        <f t="shared" si="16"/>
        <v/>
      </c>
      <c r="P196" s="73">
        <f t="shared" si="14"/>
        <v>0</v>
      </c>
      <c r="Q196" s="73" t="str">
        <f t="shared" si="17"/>
        <v/>
      </c>
      <c r="R196" s="73" t="str">
        <f t="shared" si="18"/>
        <v/>
      </c>
      <c r="S196" s="73" t="str">
        <f t="shared" si="19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5"/>
        <v/>
      </c>
      <c r="O197" s="73" t="str">
        <f t="shared" si="16"/>
        <v/>
      </c>
      <c r="P197" s="73">
        <f t="shared" si="14"/>
        <v>0</v>
      </c>
      <c r="Q197" s="73" t="str">
        <f t="shared" si="17"/>
        <v/>
      </c>
      <c r="R197" s="73" t="str">
        <f t="shared" si="18"/>
        <v/>
      </c>
      <c r="S197" s="73" t="str">
        <f t="shared" si="19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5"/>
        <v/>
      </c>
      <c r="O198" s="73" t="str">
        <f t="shared" si="16"/>
        <v/>
      </c>
      <c r="P198" s="73">
        <f t="shared" si="14"/>
        <v>0</v>
      </c>
      <c r="Q198" s="73" t="str">
        <f t="shared" si="17"/>
        <v/>
      </c>
      <c r="R198" s="73" t="str">
        <f t="shared" si="18"/>
        <v/>
      </c>
      <c r="S198" s="73" t="str">
        <f t="shared" si="19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5"/>
        <v/>
      </c>
      <c r="O199" s="73" t="str">
        <f t="shared" si="16"/>
        <v/>
      </c>
      <c r="P199" s="73">
        <f t="shared" si="14"/>
        <v>0</v>
      </c>
      <c r="Q199" s="73" t="str">
        <f t="shared" si="17"/>
        <v/>
      </c>
      <c r="R199" s="73" t="str">
        <f t="shared" si="18"/>
        <v/>
      </c>
      <c r="S199" s="73" t="str">
        <f t="shared" si="19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5"/>
        <v/>
      </c>
      <c r="O200" s="73" t="str">
        <f t="shared" si="16"/>
        <v/>
      </c>
      <c r="P200" s="73">
        <f t="shared" si="14"/>
        <v>0</v>
      </c>
      <c r="Q200" s="73" t="str">
        <f t="shared" si="17"/>
        <v/>
      </c>
      <c r="R200" s="73" t="str">
        <f t="shared" si="18"/>
        <v/>
      </c>
      <c r="S200" s="73" t="str">
        <f t="shared" si="19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5"/>
        <v/>
      </c>
      <c r="O201" s="73" t="str">
        <f t="shared" si="16"/>
        <v/>
      </c>
      <c r="P201" s="73">
        <f t="shared" si="14"/>
        <v>0</v>
      </c>
      <c r="Q201" s="73" t="str">
        <f t="shared" si="17"/>
        <v/>
      </c>
      <c r="R201" s="73" t="str">
        <f t="shared" si="18"/>
        <v/>
      </c>
      <c r="S201" s="73" t="str">
        <f t="shared" si="19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5"/>
        <v/>
      </c>
      <c r="O202" s="73" t="str">
        <f t="shared" si="16"/>
        <v/>
      </c>
      <c r="P202" s="73">
        <f t="shared" si="14"/>
        <v>0</v>
      </c>
      <c r="Q202" s="73" t="str">
        <f t="shared" si="17"/>
        <v/>
      </c>
      <c r="R202" s="73" t="str">
        <f t="shared" si="18"/>
        <v/>
      </c>
      <c r="S202" s="73" t="str">
        <f t="shared" si="19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5"/>
        <v/>
      </c>
      <c r="O203" s="73" t="str">
        <f t="shared" si="16"/>
        <v/>
      </c>
      <c r="P203" s="73">
        <f t="shared" si="14"/>
        <v>0</v>
      </c>
      <c r="Q203" s="73" t="str">
        <f t="shared" si="17"/>
        <v/>
      </c>
      <c r="R203" s="73" t="str">
        <f t="shared" si="18"/>
        <v/>
      </c>
      <c r="S203" s="73" t="str">
        <f t="shared" si="19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5"/>
        <v/>
      </c>
      <c r="O204" s="73" t="str">
        <f t="shared" si="16"/>
        <v/>
      </c>
      <c r="P204" s="73">
        <f t="shared" si="14"/>
        <v>0</v>
      </c>
      <c r="Q204" s="73" t="str">
        <f t="shared" si="17"/>
        <v/>
      </c>
      <c r="R204" s="73" t="str">
        <f t="shared" si="18"/>
        <v/>
      </c>
      <c r="S204" s="73" t="str">
        <f t="shared" si="19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5"/>
        <v/>
      </c>
      <c r="O205" s="73" t="str">
        <f t="shared" si="16"/>
        <v/>
      </c>
      <c r="P205" s="73">
        <f t="shared" si="14"/>
        <v>0</v>
      </c>
      <c r="Q205" s="73" t="str">
        <f t="shared" si="17"/>
        <v/>
      </c>
      <c r="R205" s="73" t="str">
        <f t="shared" si="18"/>
        <v/>
      </c>
      <c r="S205" s="73" t="str">
        <f t="shared" si="19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5"/>
        <v/>
      </c>
      <c r="O206" s="73" t="str">
        <f t="shared" si="16"/>
        <v/>
      </c>
      <c r="P206" s="73">
        <f t="shared" ref="P206:P269" si="20">IF($H206=0%,G206,"")</f>
        <v>0</v>
      </c>
      <c r="Q206" s="73" t="str">
        <f t="shared" si="17"/>
        <v/>
      </c>
      <c r="R206" s="73" t="str">
        <f t="shared" si="18"/>
        <v/>
      </c>
      <c r="S206" s="73" t="str">
        <f t="shared" si="19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21">IF(G207&amp;I207&amp;J207&amp;K207&amp;L207="","",G207+I207+J207-K207-L207)</f>
        <v/>
      </c>
      <c r="O207" s="73" t="str">
        <f t="shared" ref="O207:O270" si="22">IF($H207="E",G207,"")</f>
        <v/>
      </c>
      <c r="P207" s="73">
        <f t="shared" si="20"/>
        <v>0</v>
      </c>
      <c r="Q207" s="73" t="str">
        <f t="shared" si="17"/>
        <v/>
      </c>
      <c r="R207" s="73" t="str">
        <f t="shared" si="18"/>
        <v/>
      </c>
      <c r="S207" s="73" t="str">
        <f t="shared" si="19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21"/>
        <v/>
      </c>
      <c r="O208" s="73" t="str">
        <f t="shared" si="22"/>
        <v/>
      </c>
      <c r="P208" s="73">
        <f t="shared" si="20"/>
        <v>0</v>
      </c>
      <c r="Q208" s="73" t="str">
        <f t="shared" ref="Q208:Q271" si="23">IF(OR($H208=2%,$H208=6%,$H208=8%),$I208/$H208,IF($H208="0% Decreto",G208,""))</f>
        <v/>
      </c>
      <c r="R208" s="73" t="str">
        <f t="shared" ref="R208:R271" si="24">IF(OR($H208=15%,$H208=16%),$I208/$H208,"")</f>
        <v/>
      </c>
      <c r="S208" s="73" t="str">
        <f t="shared" ref="S208:S271" si="25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21"/>
        <v/>
      </c>
      <c r="O209" s="73" t="str">
        <f t="shared" si="22"/>
        <v/>
      </c>
      <c r="P209" s="73">
        <f t="shared" si="20"/>
        <v>0</v>
      </c>
      <c r="Q209" s="73" t="str">
        <f t="shared" si="23"/>
        <v/>
      </c>
      <c r="R209" s="73" t="str">
        <f t="shared" si="24"/>
        <v/>
      </c>
      <c r="S209" s="73" t="str">
        <f t="shared" si="25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21"/>
        <v/>
      </c>
      <c r="O210" s="73" t="str">
        <f t="shared" si="22"/>
        <v/>
      </c>
      <c r="P210" s="73">
        <f t="shared" si="20"/>
        <v>0</v>
      </c>
      <c r="Q210" s="73" t="str">
        <f t="shared" si="23"/>
        <v/>
      </c>
      <c r="R210" s="73" t="str">
        <f t="shared" si="24"/>
        <v/>
      </c>
      <c r="S210" s="73" t="str">
        <f t="shared" si="25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21"/>
        <v/>
      </c>
      <c r="O211" s="73" t="str">
        <f t="shared" si="22"/>
        <v/>
      </c>
      <c r="P211" s="73">
        <f t="shared" si="20"/>
        <v>0</v>
      </c>
      <c r="Q211" s="73" t="str">
        <f t="shared" si="23"/>
        <v/>
      </c>
      <c r="R211" s="73" t="str">
        <f t="shared" si="24"/>
        <v/>
      </c>
      <c r="S211" s="73" t="str">
        <f t="shared" si="25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21"/>
        <v/>
      </c>
      <c r="O212" s="73" t="str">
        <f t="shared" si="22"/>
        <v/>
      </c>
      <c r="P212" s="73">
        <f t="shared" si="20"/>
        <v>0</v>
      </c>
      <c r="Q212" s="73" t="str">
        <f t="shared" si="23"/>
        <v/>
      </c>
      <c r="R212" s="73" t="str">
        <f t="shared" si="24"/>
        <v/>
      </c>
      <c r="S212" s="73" t="str">
        <f t="shared" si="25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21"/>
        <v/>
      </c>
      <c r="O213" s="73" t="str">
        <f t="shared" si="22"/>
        <v/>
      </c>
      <c r="P213" s="73">
        <f t="shared" si="20"/>
        <v>0</v>
      </c>
      <c r="Q213" s="73" t="str">
        <f t="shared" si="23"/>
        <v/>
      </c>
      <c r="R213" s="73" t="str">
        <f t="shared" si="24"/>
        <v/>
      </c>
      <c r="S213" s="73" t="str">
        <f t="shared" si="25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21"/>
        <v/>
      </c>
      <c r="O214" s="73" t="str">
        <f t="shared" si="22"/>
        <v/>
      </c>
      <c r="P214" s="73">
        <f t="shared" si="20"/>
        <v>0</v>
      </c>
      <c r="Q214" s="73" t="str">
        <f t="shared" si="23"/>
        <v/>
      </c>
      <c r="R214" s="73" t="str">
        <f t="shared" si="24"/>
        <v/>
      </c>
      <c r="S214" s="73" t="str">
        <f t="shared" si="25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21"/>
        <v/>
      </c>
      <c r="O215" s="73" t="str">
        <f t="shared" si="22"/>
        <v/>
      </c>
      <c r="P215" s="73">
        <f t="shared" si="20"/>
        <v>0</v>
      </c>
      <c r="Q215" s="73" t="str">
        <f t="shared" si="23"/>
        <v/>
      </c>
      <c r="R215" s="73" t="str">
        <f t="shared" si="24"/>
        <v/>
      </c>
      <c r="S215" s="73" t="str">
        <f t="shared" si="25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21"/>
        <v/>
      </c>
      <c r="O216" s="73" t="str">
        <f t="shared" si="22"/>
        <v/>
      </c>
      <c r="P216" s="73">
        <f t="shared" si="20"/>
        <v>0</v>
      </c>
      <c r="Q216" s="73" t="str">
        <f t="shared" si="23"/>
        <v/>
      </c>
      <c r="R216" s="73" t="str">
        <f t="shared" si="24"/>
        <v/>
      </c>
      <c r="S216" s="73" t="str">
        <f t="shared" si="25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21"/>
        <v/>
      </c>
      <c r="O217" s="73" t="str">
        <f t="shared" si="22"/>
        <v/>
      </c>
      <c r="P217" s="73">
        <f t="shared" si="20"/>
        <v>0</v>
      </c>
      <c r="Q217" s="73" t="str">
        <f t="shared" si="23"/>
        <v/>
      </c>
      <c r="R217" s="73" t="str">
        <f t="shared" si="24"/>
        <v/>
      </c>
      <c r="S217" s="73" t="str">
        <f t="shared" si="25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21"/>
        <v/>
      </c>
      <c r="O218" s="73" t="str">
        <f t="shared" si="22"/>
        <v/>
      </c>
      <c r="P218" s="73">
        <f t="shared" si="20"/>
        <v>0</v>
      </c>
      <c r="Q218" s="73" t="str">
        <f t="shared" si="23"/>
        <v/>
      </c>
      <c r="R218" s="73" t="str">
        <f t="shared" si="24"/>
        <v/>
      </c>
      <c r="S218" s="73" t="str">
        <f t="shared" si="25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21"/>
        <v/>
      </c>
      <c r="O219" s="73" t="str">
        <f t="shared" si="22"/>
        <v/>
      </c>
      <c r="P219" s="73">
        <f t="shared" si="20"/>
        <v>0</v>
      </c>
      <c r="Q219" s="73" t="str">
        <f t="shared" si="23"/>
        <v/>
      </c>
      <c r="R219" s="73" t="str">
        <f t="shared" si="24"/>
        <v/>
      </c>
      <c r="S219" s="73" t="str">
        <f t="shared" si="25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21"/>
        <v/>
      </c>
      <c r="O220" s="73" t="str">
        <f t="shared" si="22"/>
        <v/>
      </c>
      <c r="P220" s="73">
        <f t="shared" si="20"/>
        <v>0</v>
      </c>
      <c r="Q220" s="73" t="str">
        <f t="shared" si="23"/>
        <v/>
      </c>
      <c r="R220" s="73" t="str">
        <f t="shared" si="24"/>
        <v/>
      </c>
      <c r="S220" s="73" t="str">
        <f t="shared" si="25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21"/>
        <v/>
      </c>
      <c r="O221" s="73" t="str">
        <f t="shared" si="22"/>
        <v/>
      </c>
      <c r="P221" s="73">
        <f t="shared" si="20"/>
        <v>0</v>
      </c>
      <c r="Q221" s="73" t="str">
        <f t="shared" si="23"/>
        <v/>
      </c>
      <c r="R221" s="73" t="str">
        <f t="shared" si="24"/>
        <v/>
      </c>
      <c r="S221" s="73" t="str">
        <f t="shared" si="25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21"/>
        <v/>
      </c>
      <c r="O222" s="73" t="str">
        <f t="shared" si="22"/>
        <v/>
      </c>
      <c r="P222" s="73">
        <f t="shared" si="20"/>
        <v>0</v>
      </c>
      <c r="Q222" s="73" t="str">
        <f t="shared" si="23"/>
        <v/>
      </c>
      <c r="R222" s="73" t="str">
        <f t="shared" si="24"/>
        <v/>
      </c>
      <c r="S222" s="73" t="str">
        <f t="shared" si="25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21"/>
        <v/>
      </c>
      <c r="O223" s="73" t="str">
        <f t="shared" si="22"/>
        <v/>
      </c>
      <c r="P223" s="73">
        <f t="shared" si="20"/>
        <v>0</v>
      </c>
      <c r="Q223" s="73" t="str">
        <f t="shared" si="23"/>
        <v/>
      </c>
      <c r="R223" s="73" t="str">
        <f t="shared" si="24"/>
        <v/>
      </c>
      <c r="S223" s="73" t="str">
        <f t="shared" si="25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21"/>
        <v/>
      </c>
      <c r="O224" s="73" t="str">
        <f t="shared" si="22"/>
        <v/>
      </c>
      <c r="P224" s="73">
        <f t="shared" si="20"/>
        <v>0</v>
      </c>
      <c r="Q224" s="73" t="str">
        <f t="shared" si="23"/>
        <v/>
      </c>
      <c r="R224" s="73" t="str">
        <f t="shared" si="24"/>
        <v/>
      </c>
      <c r="S224" s="73" t="str">
        <f t="shared" si="25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21"/>
        <v/>
      </c>
      <c r="O225" s="73" t="str">
        <f t="shared" si="22"/>
        <v/>
      </c>
      <c r="P225" s="73">
        <f t="shared" si="20"/>
        <v>0</v>
      </c>
      <c r="Q225" s="73" t="str">
        <f t="shared" si="23"/>
        <v/>
      </c>
      <c r="R225" s="73" t="str">
        <f t="shared" si="24"/>
        <v/>
      </c>
      <c r="S225" s="73" t="str">
        <f t="shared" si="25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21"/>
        <v/>
      </c>
      <c r="O226" s="73" t="str">
        <f t="shared" si="22"/>
        <v/>
      </c>
      <c r="P226" s="73">
        <f t="shared" si="20"/>
        <v>0</v>
      </c>
      <c r="Q226" s="73" t="str">
        <f t="shared" si="23"/>
        <v/>
      </c>
      <c r="R226" s="73" t="str">
        <f t="shared" si="24"/>
        <v/>
      </c>
      <c r="S226" s="73" t="str">
        <f t="shared" si="25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21"/>
        <v/>
      </c>
      <c r="O227" s="73" t="str">
        <f t="shared" si="22"/>
        <v/>
      </c>
      <c r="P227" s="73">
        <f t="shared" si="20"/>
        <v>0</v>
      </c>
      <c r="Q227" s="73" t="str">
        <f t="shared" si="23"/>
        <v/>
      </c>
      <c r="R227" s="73" t="str">
        <f t="shared" si="24"/>
        <v/>
      </c>
      <c r="S227" s="73" t="str">
        <f t="shared" si="25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21"/>
        <v/>
      </c>
      <c r="O228" s="73" t="str">
        <f t="shared" si="22"/>
        <v/>
      </c>
      <c r="P228" s="73">
        <f t="shared" si="20"/>
        <v>0</v>
      </c>
      <c r="Q228" s="73" t="str">
        <f t="shared" si="23"/>
        <v/>
      </c>
      <c r="R228" s="73" t="str">
        <f t="shared" si="24"/>
        <v/>
      </c>
      <c r="S228" s="73" t="str">
        <f t="shared" si="25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21"/>
        <v/>
      </c>
      <c r="O229" s="73" t="str">
        <f t="shared" si="22"/>
        <v/>
      </c>
      <c r="P229" s="73">
        <f t="shared" si="20"/>
        <v>0</v>
      </c>
      <c r="Q229" s="73" t="str">
        <f t="shared" si="23"/>
        <v/>
      </c>
      <c r="R229" s="73" t="str">
        <f t="shared" si="24"/>
        <v/>
      </c>
      <c r="S229" s="73" t="str">
        <f t="shared" si="25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21"/>
        <v/>
      </c>
      <c r="O230" s="73" t="str">
        <f t="shared" si="22"/>
        <v/>
      </c>
      <c r="P230" s="73">
        <f t="shared" si="20"/>
        <v>0</v>
      </c>
      <c r="Q230" s="73" t="str">
        <f t="shared" si="23"/>
        <v/>
      </c>
      <c r="R230" s="73" t="str">
        <f t="shared" si="24"/>
        <v/>
      </c>
      <c r="S230" s="73" t="str">
        <f t="shared" si="25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21"/>
        <v/>
      </c>
      <c r="O231" s="73" t="str">
        <f t="shared" si="22"/>
        <v/>
      </c>
      <c r="P231" s="73">
        <f t="shared" si="20"/>
        <v>0</v>
      </c>
      <c r="Q231" s="73" t="str">
        <f t="shared" si="23"/>
        <v/>
      </c>
      <c r="R231" s="73" t="str">
        <f t="shared" si="24"/>
        <v/>
      </c>
      <c r="S231" s="73" t="str">
        <f t="shared" si="25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21"/>
        <v/>
      </c>
      <c r="O232" s="73" t="str">
        <f t="shared" si="22"/>
        <v/>
      </c>
      <c r="P232" s="73">
        <f t="shared" si="20"/>
        <v>0</v>
      </c>
      <c r="Q232" s="73" t="str">
        <f t="shared" si="23"/>
        <v/>
      </c>
      <c r="R232" s="73" t="str">
        <f t="shared" si="24"/>
        <v/>
      </c>
      <c r="S232" s="73" t="str">
        <f t="shared" si="25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21"/>
        <v/>
      </c>
      <c r="O233" s="73" t="str">
        <f t="shared" si="22"/>
        <v/>
      </c>
      <c r="P233" s="73">
        <f t="shared" si="20"/>
        <v>0</v>
      </c>
      <c r="Q233" s="73" t="str">
        <f t="shared" si="23"/>
        <v/>
      </c>
      <c r="R233" s="73" t="str">
        <f t="shared" si="24"/>
        <v/>
      </c>
      <c r="S233" s="73" t="str">
        <f t="shared" si="25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21"/>
        <v/>
      </c>
      <c r="O234" s="73" t="str">
        <f t="shared" si="22"/>
        <v/>
      </c>
      <c r="P234" s="73">
        <f t="shared" si="20"/>
        <v>0</v>
      </c>
      <c r="Q234" s="73" t="str">
        <f t="shared" si="23"/>
        <v/>
      </c>
      <c r="R234" s="73" t="str">
        <f t="shared" si="24"/>
        <v/>
      </c>
      <c r="S234" s="73" t="str">
        <f t="shared" si="25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21"/>
        <v/>
      </c>
      <c r="O235" s="73" t="str">
        <f t="shared" si="22"/>
        <v/>
      </c>
      <c r="P235" s="73">
        <f t="shared" si="20"/>
        <v>0</v>
      </c>
      <c r="Q235" s="73" t="str">
        <f t="shared" si="23"/>
        <v/>
      </c>
      <c r="R235" s="73" t="str">
        <f t="shared" si="24"/>
        <v/>
      </c>
      <c r="S235" s="73" t="str">
        <f t="shared" si="25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21"/>
        <v/>
      </c>
      <c r="O236" s="73" t="str">
        <f t="shared" si="22"/>
        <v/>
      </c>
      <c r="P236" s="73">
        <f t="shared" si="20"/>
        <v>0</v>
      </c>
      <c r="Q236" s="73" t="str">
        <f t="shared" si="23"/>
        <v/>
      </c>
      <c r="R236" s="73" t="str">
        <f t="shared" si="24"/>
        <v/>
      </c>
      <c r="S236" s="73" t="str">
        <f t="shared" si="25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21"/>
        <v/>
      </c>
      <c r="O237" s="73" t="str">
        <f t="shared" si="22"/>
        <v/>
      </c>
      <c r="P237" s="73">
        <f t="shared" si="20"/>
        <v>0</v>
      </c>
      <c r="Q237" s="73" t="str">
        <f t="shared" si="23"/>
        <v/>
      </c>
      <c r="R237" s="73" t="str">
        <f t="shared" si="24"/>
        <v/>
      </c>
      <c r="S237" s="73" t="str">
        <f t="shared" si="25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21"/>
        <v/>
      </c>
      <c r="O238" s="73" t="str">
        <f t="shared" si="22"/>
        <v/>
      </c>
      <c r="P238" s="73">
        <f t="shared" si="20"/>
        <v>0</v>
      </c>
      <c r="Q238" s="73" t="str">
        <f t="shared" si="23"/>
        <v/>
      </c>
      <c r="R238" s="73" t="str">
        <f t="shared" si="24"/>
        <v/>
      </c>
      <c r="S238" s="73" t="str">
        <f t="shared" si="25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21"/>
        <v/>
      </c>
      <c r="O239" s="73" t="str">
        <f t="shared" si="22"/>
        <v/>
      </c>
      <c r="P239" s="73">
        <f t="shared" si="20"/>
        <v>0</v>
      </c>
      <c r="Q239" s="73" t="str">
        <f t="shared" si="23"/>
        <v/>
      </c>
      <c r="R239" s="73" t="str">
        <f t="shared" si="24"/>
        <v/>
      </c>
      <c r="S239" s="73" t="str">
        <f t="shared" si="25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21"/>
        <v/>
      </c>
      <c r="O240" s="73" t="str">
        <f t="shared" si="22"/>
        <v/>
      </c>
      <c r="P240" s="73">
        <f t="shared" si="20"/>
        <v>0</v>
      </c>
      <c r="Q240" s="73" t="str">
        <f t="shared" si="23"/>
        <v/>
      </c>
      <c r="R240" s="73" t="str">
        <f t="shared" si="24"/>
        <v/>
      </c>
      <c r="S240" s="73" t="str">
        <f t="shared" si="25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21"/>
        <v/>
      </c>
      <c r="O241" s="73" t="str">
        <f t="shared" si="22"/>
        <v/>
      </c>
      <c r="P241" s="73">
        <f t="shared" si="20"/>
        <v>0</v>
      </c>
      <c r="Q241" s="73" t="str">
        <f t="shared" si="23"/>
        <v/>
      </c>
      <c r="R241" s="73" t="str">
        <f t="shared" si="24"/>
        <v/>
      </c>
      <c r="S241" s="73" t="str">
        <f t="shared" si="25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21"/>
        <v/>
      </c>
      <c r="O242" s="73" t="str">
        <f t="shared" si="22"/>
        <v/>
      </c>
      <c r="P242" s="73">
        <f t="shared" si="20"/>
        <v>0</v>
      </c>
      <c r="Q242" s="73" t="str">
        <f t="shared" si="23"/>
        <v/>
      </c>
      <c r="R242" s="73" t="str">
        <f t="shared" si="24"/>
        <v/>
      </c>
      <c r="S242" s="73" t="str">
        <f t="shared" si="25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21"/>
        <v/>
      </c>
      <c r="O243" s="73" t="str">
        <f t="shared" si="22"/>
        <v/>
      </c>
      <c r="P243" s="73">
        <f t="shared" si="20"/>
        <v>0</v>
      </c>
      <c r="Q243" s="73" t="str">
        <f t="shared" si="23"/>
        <v/>
      </c>
      <c r="R243" s="73" t="str">
        <f t="shared" si="24"/>
        <v/>
      </c>
      <c r="S243" s="73" t="str">
        <f t="shared" si="25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21"/>
        <v/>
      </c>
      <c r="O244" s="73" t="str">
        <f t="shared" si="22"/>
        <v/>
      </c>
      <c r="P244" s="73">
        <f t="shared" si="20"/>
        <v>0</v>
      </c>
      <c r="Q244" s="73" t="str">
        <f t="shared" si="23"/>
        <v/>
      </c>
      <c r="R244" s="73" t="str">
        <f t="shared" si="24"/>
        <v/>
      </c>
      <c r="S244" s="73" t="str">
        <f t="shared" si="25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21"/>
        <v/>
      </c>
      <c r="O245" s="73" t="str">
        <f t="shared" si="22"/>
        <v/>
      </c>
      <c r="P245" s="73">
        <f t="shared" si="20"/>
        <v>0</v>
      </c>
      <c r="Q245" s="73" t="str">
        <f t="shared" si="23"/>
        <v/>
      </c>
      <c r="R245" s="73" t="str">
        <f t="shared" si="24"/>
        <v/>
      </c>
      <c r="S245" s="73" t="str">
        <f t="shared" si="25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21"/>
        <v/>
      </c>
      <c r="O246" s="73" t="str">
        <f t="shared" si="22"/>
        <v/>
      </c>
      <c r="P246" s="73">
        <f t="shared" si="20"/>
        <v>0</v>
      </c>
      <c r="Q246" s="73" t="str">
        <f t="shared" si="23"/>
        <v/>
      </c>
      <c r="R246" s="73" t="str">
        <f t="shared" si="24"/>
        <v/>
      </c>
      <c r="S246" s="73" t="str">
        <f t="shared" si="25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21"/>
        <v/>
      </c>
      <c r="O247" s="73" t="str">
        <f t="shared" si="22"/>
        <v/>
      </c>
      <c r="P247" s="73">
        <f t="shared" si="20"/>
        <v>0</v>
      </c>
      <c r="Q247" s="73" t="str">
        <f t="shared" si="23"/>
        <v/>
      </c>
      <c r="R247" s="73" t="str">
        <f t="shared" si="24"/>
        <v/>
      </c>
      <c r="S247" s="73" t="str">
        <f t="shared" si="25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21"/>
        <v/>
      </c>
      <c r="O248" s="73" t="str">
        <f t="shared" si="22"/>
        <v/>
      </c>
      <c r="P248" s="73">
        <f t="shared" si="20"/>
        <v>0</v>
      </c>
      <c r="Q248" s="73" t="str">
        <f t="shared" si="23"/>
        <v/>
      </c>
      <c r="R248" s="73" t="str">
        <f t="shared" si="24"/>
        <v/>
      </c>
      <c r="S248" s="73" t="str">
        <f t="shared" si="25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21"/>
        <v/>
      </c>
      <c r="O249" s="73" t="str">
        <f t="shared" si="22"/>
        <v/>
      </c>
      <c r="P249" s="73">
        <f t="shared" si="20"/>
        <v>0</v>
      </c>
      <c r="Q249" s="73" t="str">
        <f t="shared" si="23"/>
        <v/>
      </c>
      <c r="R249" s="73" t="str">
        <f t="shared" si="24"/>
        <v/>
      </c>
      <c r="S249" s="73" t="str">
        <f t="shared" si="25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21"/>
        <v/>
      </c>
      <c r="O250" s="73" t="str">
        <f t="shared" si="22"/>
        <v/>
      </c>
      <c r="P250" s="73">
        <f t="shared" si="20"/>
        <v>0</v>
      </c>
      <c r="Q250" s="73" t="str">
        <f t="shared" si="23"/>
        <v/>
      </c>
      <c r="R250" s="73" t="str">
        <f t="shared" si="24"/>
        <v/>
      </c>
      <c r="S250" s="73" t="str">
        <f t="shared" si="25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21"/>
        <v/>
      </c>
      <c r="O251" s="73" t="str">
        <f t="shared" si="22"/>
        <v/>
      </c>
      <c r="P251" s="73">
        <f t="shared" si="20"/>
        <v>0</v>
      </c>
      <c r="Q251" s="73" t="str">
        <f t="shared" si="23"/>
        <v/>
      </c>
      <c r="R251" s="73" t="str">
        <f t="shared" si="24"/>
        <v/>
      </c>
      <c r="S251" s="73" t="str">
        <f t="shared" si="25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21"/>
        <v/>
      </c>
      <c r="O252" s="73" t="str">
        <f t="shared" si="22"/>
        <v/>
      </c>
      <c r="P252" s="73">
        <f t="shared" si="20"/>
        <v>0</v>
      </c>
      <c r="Q252" s="73" t="str">
        <f t="shared" si="23"/>
        <v/>
      </c>
      <c r="R252" s="73" t="str">
        <f t="shared" si="24"/>
        <v/>
      </c>
      <c r="S252" s="73" t="str">
        <f t="shared" si="25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21"/>
        <v/>
      </c>
      <c r="O253" s="73" t="str">
        <f t="shared" si="22"/>
        <v/>
      </c>
      <c r="P253" s="73">
        <f t="shared" si="20"/>
        <v>0</v>
      </c>
      <c r="Q253" s="73" t="str">
        <f t="shared" si="23"/>
        <v/>
      </c>
      <c r="R253" s="73" t="str">
        <f t="shared" si="24"/>
        <v/>
      </c>
      <c r="S253" s="73" t="str">
        <f t="shared" si="25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21"/>
        <v/>
      </c>
      <c r="O254" s="73" t="str">
        <f t="shared" si="22"/>
        <v/>
      </c>
      <c r="P254" s="73">
        <f t="shared" si="20"/>
        <v>0</v>
      </c>
      <c r="Q254" s="73" t="str">
        <f t="shared" si="23"/>
        <v/>
      </c>
      <c r="R254" s="73" t="str">
        <f t="shared" si="24"/>
        <v/>
      </c>
      <c r="S254" s="73" t="str">
        <f t="shared" si="25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21"/>
        <v/>
      </c>
      <c r="O255" s="73" t="str">
        <f t="shared" si="22"/>
        <v/>
      </c>
      <c r="P255" s="73">
        <f t="shared" si="20"/>
        <v>0</v>
      </c>
      <c r="Q255" s="73" t="str">
        <f t="shared" si="23"/>
        <v/>
      </c>
      <c r="R255" s="73" t="str">
        <f t="shared" si="24"/>
        <v/>
      </c>
      <c r="S255" s="73" t="str">
        <f t="shared" si="25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21"/>
        <v/>
      </c>
      <c r="O256" s="73" t="str">
        <f t="shared" si="22"/>
        <v/>
      </c>
      <c r="P256" s="73">
        <f t="shared" si="20"/>
        <v>0</v>
      </c>
      <c r="Q256" s="73" t="str">
        <f t="shared" si="23"/>
        <v/>
      </c>
      <c r="R256" s="73" t="str">
        <f t="shared" si="24"/>
        <v/>
      </c>
      <c r="S256" s="73" t="str">
        <f t="shared" si="25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21"/>
        <v/>
      </c>
      <c r="O257" s="73" t="str">
        <f t="shared" si="22"/>
        <v/>
      </c>
      <c r="P257" s="73">
        <f t="shared" si="20"/>
        <v>0</v>
      </c>
      <c r="Q257" s="73" t="str">
        <f t="shared" si="23"/>
        <v/>
      </c>
      <c r="R257" s="73" t="str">
        <f t="shared" si="24"/>
        <v/>
      </c>
      <c r="S257" s="73" t="str">
        <f t="shared" si="25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21"/>
        <v/>
      </c>
      <c r="O258" s="73" t="str">
        <f t="shared" si="22"/>
        <v/>
      </c>
      <c r="P258" s="73">
        <f t="shared" si="20"/>
        <v>0</v>
      </c>
      <c r="Q258" s="73" t="str">
        <f t="shared" si="23"/>
        <v/>
      </c>
      <c r="R258" s="73" t="str">
        <f t="shared" si="24"/>
        <v/>
      </c>
      <c r="S258" s="73" t="str">
        <f t="shared" si="25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21"/>
        <v/>
      </c>
      <c r="O259" s="73" t="str">
        <f t="shared" si="22"/>
        <v/>
      </c>
      <c r="P259" s="73">
        <f t="shared" si="20"/>
        <v>0</v>
      </c>
      <c r="Q259" s="73" t="str">
        <f t="shared" si="23"/>
        <v/>
      </c>
      <c r="R259" s="73" t="str">
        <f t="shared" si="24"/>
        <v/>
      </c>
      <c r="S259" s="73" t="str">
        <f t="shared" si="25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21"/>
        <v/>
      </c>
      <c r="O260" s="73" t="str">
        <f t="shared" si="22"/>
        <v/>
      </c>
      <c r="P260" s="73">
        <f t="shared" si="20"/>
        <v>0</v>
      </c>
      <c r="Q260" s="73" t="str">
        <f t="shared" si="23"/>
        <v/>
      </c>
      <c r="R260" s="73" t="str">
        <f t="shared" si="24"/>
        <v/>
      </c>
      <c r="S260" s="73" t="str">
        <f t="shared" si="25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21"/>
        <v/>
      </c>
      <c r="O261" s="73" t="str">
        <f t="shared" si="22"/>
        <v/>
      </c>
      <c r="P261" s="73">
        <f t="shared" si="20"/>
        <v>0</v>
      </c>
      <c r="Q261" s="73" t="str">
        <f t="shared" si="23"/>
        <v/>
      </c>
      <c r="R261" s="73" t="str">
        <f t="shared" si="24"/>
        <v/>
      </c>
      <c r="S261" s="73" t="str">
        <f t="shared" si="25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21"/>
        <v/>
      </c>
      <c r="O262" s="73" t="str">
        <f t="shared" si="22"/>
        <v/>
      </c>
      <c r="P262" s="73">
        <f t="shared" si="20"/>
        <v>0</v>
      </c>
      <c r="Q262" s="73" t="str">
        <f t="shared" si="23"/>
        <v/>
      </c>
      <c r="R262" s="73" t="str">
        <f t="shared" si="24"/>
        <v/>
      </c>
      <c r="S262" s="73" t="str">
        <f t="shared" si="25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21"/>
        <v/>
      </c>
      <c r="O263" s="73" t="str">
        <f t="shared" si="22"/>
        <v/>
      </c>
      <c r="P263" s="73">
        <f t="shared" si="20"/>
        <v>0</v>
      </c>
      <c r="Q263" s="73" t="str">
        <f t="shared" si="23"/>
        <v/>
      </c>
      <c r="R263" s="73" t="str">
        <f t="shared" si="24"/>
        <v/>
      </c>
      <c r="S263" s="73" t="str">
        <f t="shared" si="25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21"/>
        <v/>
      </c>
      <c r="O264" s="73" t="str">
        <f t="shared" si="22"/>
        <v/>
      </c>
      <c r="P264" s="73">
        <f t="shared" si="20"/>
        <v>0</v>
      </c>
      <c r="Q264" s="73" t="str">
        <f t="shared" si="23"/>
        <v/>
      </c>
      <c r="R264" s="73" t="str">
        <f t="shared" si="24"/>
        <v/>
      </c>
      <c r="S264" s="73" t="str">
        <f t="shared" si="25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21"/>
        <v/>
      </c>
      <c r="O265" s="73" t="str">
        <f t="shared" si="22"/>
        <v/>
      </c>
      <c r="P265" s="73">
        <f t="shared" si="20"/>
        <v>0</v>
      </c>
      <c r="Q265" s="73" t="str">
        <f t="shared" si="23"/>
        <v/>
      </c>
      <c r="R265" s="73" t="str">
        <f t="shared" si="24"/>
        <v/>
      </c>
      <c r="S265" s="73" t="str">
        <f t="shared" si="25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21"/>
        <v/>
      </c>
      <c r="O266" s="73" t="str">
        <f t="shared" si="22"/>
        <v/>
      </c>
      <c r="P266" s="73">
        <f t="shared" si="20"/>
        <v>0</v>
      </c>
      <c r="Q266" s="73" t="str">
        <f t="shared" si="23"/>
        <v/>
      </c>
      <c r="R266" s="73" t="str">
        <f t="shared" si="24"/>
        <v/>
      </c>
      <c r="S266" s="73" t="str">
        <f t="shared" si="25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21"/>
        <v/>
      </c>
      <c r="O267" s="73" t="str">
        <f t="shared" si="22"/>
        <v/>
      </c>
      <c r="P267" s="73">
        <f t="shared" si="20"/>
        <v>0</v>
      </c>
      <c r="Q267" s="73" t="str">
        <f t="shared" si="23"/>
        <v/>
      </c>
      <c r="R267" s="73" t="str">
        <f t="shared" si="24"/>
        <v/>
      </c>
      <c r="S267" s="73" t="str">
        <f t="shared" si="25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21"/>
        <v/>
      </c>
      <c r="O268" s="73" t="str">
        <f t="shared" si="22"/>
        <v/>
      </c>
      <c r="P268" s="73">
        <f t="shared" si="20"/>
        <v>0</v>
      </c>
      <c r="Q268" s="73" t="str">
        <f t="shared" si="23"/>
        <v/>
      </c>
      <c r="R268" s="73" t="str">
        <f t="shared" si="24"/>
        <v/>
      </c>
      <c r="S268" s="73" t="str">
        <f t="shared" si="25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21"/>
        <v/>
      </c>
      <c r="O269" s="73" t="str">
        <f t="shared" si="22"/>
        <v/>
      </c>
      <c r="P269" s="73">
        <f t="shared" si="20"/>
        <v>0</v>
      </c>
      <c r="Q269" s="73" t="str">
        <f t="shared" si="23"/>
        <v/>
      </c>
      <c r="R269" s="73" t="str">
        <f t="shared" si="24"/>
        <v/>
      </c>
      <c r="S269" s="73" t="str">
        <f t="shared" si="25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21"/>
        <v/>
      </c>
      <c r="O270" s="73" t="str">
        <f t="shared" si="22"/>
        <v/>
      </c>
      <c r="P270" s="73">
        <f t="shared" ref="P270:P333" si="26">IF($H270=0%,G270,"")</f>
        <v>0</v>
      </c>
      <c r="Q270" s="73" t="str">
        <f t="shared" si="23"/>
        <v/>
      </c>
      <c r="R270" s="73" t="str">
        <f t="shared" si="24"/>
        <v/>
      </c>
      <c r="S270" s="73" t="str">
        <f t="shared" si="25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7">IF(G271&amp;I271&amp;J271&amp;K271&amp;L271="","",G271+I271+J271-K271-L271)</f>
        <v/>
      </c>
      <c r="O271" s="73" t="str">
        <f t="shared" ref="O271:O334" si="28">IF($H271="E",G271,"")</f>
        <v/>
      </c>
      <c r="P271" s="73">
        <f t="shared" si="26"/>
        <v>0</v>
      </c>
      <c r="Q271" s="73" t="str">
        <f t="shared" si="23"/>
        <v/>
      </c>
      <c r="R271" s="73" t="str">
        <f t="shared" si="24"/>
        <v/>
      </c>
      <c r="S271" s="73" t="str">
        <f t="shared" si="25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7"/>
        <v/>
      </c>
      <c r="O272" s="73" t="str">
        <f t="shared" si="28"/>
        <v/>
      </c>
      <c r="P272" s="73">
        <f t="shared" si="26"/>
        <v>0</v>
      </c>
      <c r="Q272" s="73" t="str">
        <f t="shared" ref="Q272:Q335" si="29">IF(OR($H272=2%,$H272=6%,$H272=8%),$I272/$H272,IF($H272="0% Decreto",G272,""))</f>
        <v/>
      </c>
      <c r="R272" s="73" t="str">
        <f t="shared" ref="R272:R335" si="30">IF(OR($H272=15%,$H272=16%),$I272/$H272,"")</f>
        <v/>
      </c>
      <c r="S272" s="73" t="str">
        <f t="shared" ref="S272:S335" si="31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7"/>
        <v/>
      </c>
      <c r="O273" s="73" t="str">
        <f t="shared" si="28"/>
        <v/>
      </c>
      <c r="P273" s="73">
        <f t="shared" si="26"/>
        <v>0</v>
      </c>
      <c r="Q273" s="73" t="str">
        <f t="shared" si="29"/>
        <v/>
      </c>
      <c r="R273" s="73" t="str">
        <f t="shared" si="30"/>
        <v/>
      </c>
      <c r="S273" s="73" t="str">
        <f t="shared" si="31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7"/>
        <v/>
      </c>
      <c r="O274" s="73" t="str">
        <f t="shared" si="28"/>
        <v/>
      </c>
      <c r="P274" s="73">
        <f t="shared" si="26"/>
        <v>0</v>
      </c>
      <c r="Q274" s="73" t="str">
        <f t="shared" si="29"/>
        <v/>
      </c>
      <c r="R274" s="73" t="str">
        <f t="shared" si="30"/>
        <v/>
      </c>
      <c r="S274" s="73" t="str">
        <f t="shared" si="31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7"/>
        <v/>
      </c>
      <c r="O275" s="73" t="str">
        <f t="shared" si="28"/>
        <v/>
      </c>
      <c r="P275" s="73">
        <f t="shared" si="26"/>
        <v>0</v>
      </c>
      <c r="Q275" s="73" t="str">
        <f t="shared" si="29"/>
        <v/>
      </c>
      <c r="R275" s="73" t="str">
        <f t="shared" si="30"/>
        <v/>
      </c>
      <c r="S275" s="73" t="str">
        <f t="shared" si="31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7"/>
        <v/>
      </c>
      <c r="O276" s="73" t="str">
        <f t="shared" si="28"/>
        <v/>
      </c>
      <c r="P276" s="73">
        <f t="shared" si="26"/>
        <v>0</v>
      </c>
      <c r="Q276" s="73" t="str">
        <f t="shared" si="29"/>
        <v/>
      </c>
      <c r="R276" s="73" t="str">
        <f t="shared" si="30"/>
        <v/>
      </c>
      <c r="S276" s="73" t="str">
        <f t="shared" si="31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7"/>
        <v/>
      </c>
      <c r="O277" s="73" t="str">
        <f t="shared" si="28"/>
        <v/>
      </c>
      <c r="P277" s="73">
        <f t="shared" si="26"/>
        <v>0</v>
      </c>
      <c r="Q277" s="73" t="str">
        <f t="shared" si="29"/>
        <v/>
      </c>
      <c r="R277" s="73" t="str">
        <f t="shared" si="30"/>
        <v/>
      </c>
      <c r="S277" s="73" t="str">
        <f t="shared" si="31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7"/>
        <v/>
      </c>
      <c r="O278" s="73" t="str">
        <f t="shared" si="28"/>
        <v/>
      </c>
      <c r="P278" s="73">
        <f t="shared" si="26"/>
        <v>0</v>
      </c>
      <c r="Q278" s="73" t="str">
        <f t="shared" si="29"/>
        <v/>
      </c>
      <c r="R278" s="73" t="str">
        <f t="shared" si="30"/>
        <v/>
      </c>
      <c r="S278" s="73" t="str">
        <f t="shared" si="31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7"/>
        <v/>
      </c>
      <c r="O279" s="73" t="str">
        <f t="shared" si="28"/>
        <v/>
      </c>
      <c r="P279" s="73">
        <f t="shared" si="26"/>
        <v>0</v>
      </c>
      <c r="Q279" s="73" t="str">
        <f t="shared" si="29"/>
        <v/>
      </c>
      <c r="R279" s="73" t="str">
        <f t="shared" si="30"/>
        <v/>
      </c>
      <c r="S279" s="73" t="str">
        <f t="shared" si="31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7"/>
        <v/>
      </c>
      <c r="O280" s="73" t="str">
        <f t="shared" si="28"/>
        <v/>
      </c>
      <c r="P280" s="73">
        <f t="shared" si="26"/>
        <v>0</v>
      </c>
      <c r="Q280" s="73" t="str">
        <f t="shared" si="29"/>
        <v/>
      </c>
      <c r="R280" s="73" t="str">
        <f t="shared" si="30"/>
        <v/>
      </c>
      <c r="S280" s="73" t="str">
        <f t="shared" si="31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7"/>
        <v/>
      </c>
      <c r="O281" s="73" t="str">
        <f t="shared" si="28"/>
        <v/>
      </c>
      <c r="P281" s="73">
        <f t="shared" si="26"/>
        <v>0</v>
      </c>
      <c r="Q281" s="73" t="str">
        <f t="shared" si="29"/>
        <v/>
      </c>
      <c r="R281" s="73" t="str">
        <f t="shared" si="30"/>
        <v/>
      </c>
      <c r="S281" s="73" t="str">
        <f t="shared" si="31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7"/>
        <v/>
      </c>
      <c r="O282" s="73" t="str">
        <f t="shared" si="28"/>
        <v/>
      </c>
      <c r="P282" s="73">
        <f t="shared" si="26"/>
        <v>0</v>
      </c>
      <c r="Q282" s="73" t="str">
        <f t="shared" si="29"/>
        <v/>
      </c>
      <c r="R282" s="73" t="str">
        <f t="shared" si="30"/>
        <v/>
      </c>
      <c r="S282" s="73" t="str">
        <f t="shared" si="31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7"/>
        <v/>
      </c>
      <c r="O283" s="73" t="str">
        <f t="shared" si="28"/>
        <v/>
      </c>
      <c r="P283" s="73">
        <f t="shared" si="26"/>
        <v>0</v>
      </c>
      <c r="Q283" s="73" t="str">
        <f t="shared" si="29"/>
        <v/>
      </c>
      <c r="R283" s="73" t="str">
        <f t="shared" si="30"/>
        <v/>
      </c>
      <c r="S283" s="73" t="str">
        <f t="shared" si="31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7"/>
        <v/>
      </c>
      <c r="O284" s="73" t="str">
        <f t="shared" si="28"/>
        <v/>
      </c>
      <c r="P284" s="73">
        <f t="shared" si="26"/>
        <v>0</v>
      </c>
      <c r="Q284" s="73" t="str">
        <f t="shared" si="29"/>
        <v/>
      </c>
      <c r="R284" s="73" t="str">
        <f t="shared" si="30"/>
        <v/>
      </c>
      <c r="S284" s="73" t="str">
        <f t="shared" si="31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7"/>
        <v/>
      </c>
      <c r="O285" s="73" t="str">
        <f t="shared" si="28"/>
        <v/>
      </c>
      <c r="P285" s="73">
        <f t="shared" si="26"/>
        <v>0</v>
      </c>
      <c r="Q285" s="73" t="str">
        <f t="shared" si="29"/>
        <v/>
      </c>
      <c r="R285" s="73" t="str">
        <f t="shared" si="30"/>
        <v/>
      </c>
      <c r="S285" s="73" t="str">
        <f t="shared" si="31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7"/>
        <v/>
      </c>
      <c r="O286" s="73" t="str">
        <f t="shared" si="28"/>
        <v/>
      </c>
      <c r="P286" s="73">
        <f t="shared" si="26"/>
        <v>0</v>
      </c>
      <c r="Q286" s="73" t="str">
        <f t="shared" si="29"/>
        <v/>
      </c>
      <c r="R286" s="73" t="str">
        <f t="shared" si="30"/>
        <v/>
      </c>
      <c r="S286" s="73" t="str">
        <f t="shared" si="31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7"/>
        <v/>
      </c>
      <c r="O287" s="73" t="str">
        <f t="shared" si="28"/>
        <v/>
      </c>
      <c r="P287" s="73">
        <f t="shared" si="26"/>
        <v>0</v>
      </c>
      <c r="Q287" s="73" t="str">
        <f t="shared" si="29"/>
        <v/>
      </c>
      <c r="R287" s="73" t="str">
        <f t="shared" si="30"/>
        <v/>
      </c>
      <c r="S287" s="73" t="str">
        <f t="shared" si="31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7"/>
        <v/>
      </c>
      <c r="O288" s="73" t="str">
        <f t="shared" si="28"/>
        <v/>
      </c>
      <c r="P288" s="73">
        <f t="shared" si="26"/>
        <v>0</v>
      </c>
      <c r="Q288" s="73" t="str">
        <f t="shared" si="29"/>
        <v/>
      </c>
      <c r="R288" s="73" t="str">
        <f t="shared" si="30"/>
        <v/>
      </c>
      <c r="S288" s="73" t="str">
        <f t="shared" si="31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7"/>
        <v/>
      </c>
      <c r="O289" s="73" t="str">
        <f t="shared" si="28"/>
        <v/>
      </c>
      <c r="P289" s="73">
        <f t="shared" si="26"/>
        <v>0</v>
      </c>
      <c r="Q289" s="73" t="str">
        <f t="shared" si="29"/>
        <v/>
      </c>
      <c r="R289" s="73" t="str">
        <f t="shared" si="30"/>
        <v/>
      </c>
      <c r="S289" s="73" t="str">
        <f t="shared" si="31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7"/>
        <v/>
      </c>
      <c r="O290" s="73" t="str">
        <f t="shared" si="28"/>
        <v/>
      </c>
      <c r="P290" s="73">
        <f t="shared" si="26"/>
        <v>0</v>
      </c>
      <c r="Q290" s="73" t="str">
        <f t="shared" si="29"/>
        <v/>
      </c>
      <c r="R290" s="73" t="str">
        <f t="shared" si="30"/>
        <v/>
      </c>
      <c r="S290" s="73" t="str">
        <f t="shared" si="31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7"/>
        <v/>
      </c>
      <c r="O291" s="73" t="str">
        <f t="shared" si="28"/>
        <v/>
      </c>
      <c r="P291" s="73">
        <f t="shared" si="26"/>
        <v>0</v>
      </c>
      <c r="Q291" s="73" t="str">
        <f t="shared" si="29"/>
        <v/>
      </c>
      <c r="R291" s="73" t="str">
        <f t="shared" si="30"/>
        <v/>
      </c>
      <c r="S291" s="73" t="str">
        <f t="shared" si="31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7"/>
        <v/>
      </c>
      <c r="O292" s="73" t="str">
        <f t="shared" si="28"/>
        <v/>
      </c>
      <c r="P292" s="73">
        <f t="shared" si="26"/>
        <v>0</v>
      </c>
      <c r="Q292" s="73" t="str">
        <f t="shared" si="29"/>
        <v/>
      </c>
      <c r="R292" s="73" t="str">
        <f t="shared" si="30"/>
        <v/>
      </c>
      <c r="S292" s="73" t="str">
        <f t="shared" si="31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7"/>
        <v/>
      </c>
      <c r="O293" s="73" t="str">
        <f t="shared" si="28"/>
        <v/>
      </c>
      <c r="P293" s="73">
        <f t="shared" si="26"/>
        <v>0</v>
      </c>
      <c r="Q293" s="73" t="str">
        <f t="shared" si="29"/>
        <v/>
      </c>
      <c r="R293" s="73" t="str">
        <f t="shared" si="30"/>
        <v/>
      </c>
      <c r="S293" s="73" t="str">
        <f t="shared" si="31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7"/>
        <v/>
      </c>
      <c r="O294" s="73" t="str">
        <f t="shared" si="28"/>
        <v/>
      </c>
      <c r="P294" s="73">
        <f t="shared" si="26"/>
        <v>0</v>
      </c>
      <c r="Q294" s="73" t="str">
        <f t="shared" si="29"/>
        <v/>
      </c>
      <c r="R294" s="73" t="str">
        <f t="shared" si="30"/>
        <v/>
      </c>
      <c r="S294" s="73" t="str">
        <f t="shared" si="31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7"/>
        <v/>
      </c>
      <c r="O295" s="73" t="str">
        <f t="shared" si="28"/>
        <v/>
      </c>
      <c r="P295" s="73">
        <f t="shared" si="26"/>
        <v>0</v>
      </c>
      <c r="Q295" s="73" t="str">
        <f t="shared" si="29"/>
        <v/>
      </c>
      <c r="R295" s="73" t="str">
        <f t="shared" si="30"/>
        <v/>
      </c>
      <c r="S295" s="73" t="str">
        <f t="shared" si="31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7"/>
        <v/>
      </c>
      <c r="O296" s="73" t="str">
        <f t="shared" si="28"/>
        <v/>
      </c>
      <c r="P296" s="73">
        <f t="shared" si="26"/>
        <v>0</v>
      </c>
      <c r="Q296" s="73" t="str">
        <f t="shared" si="29"/>
        <v/>
      </c>
      <c r="R296" s="73" t="str">
        <f t="shared" si="30"/>
        <v/>
      </c>
      <c r="S296" s="73" t="str">
        <f t="shared" si="31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7"/>
        <v/>
      </c>
      <c r="O297" s="73" t="str">
        <f t="shared" si="28"/>
        <v/>
      </c>
      <c r="P297" s="73">
        <f t="shared" si="26"/>
        <v>0</v>
      </c>
      <c r="Q297" s="73" t="str">
        <f t="shared" si="29"/>
        <v/>
      </c>
      <c r="R297" s="73" t="str">
        <f t="shared" si="30"/>
        <v/>
      </c>
      <c r="S297" s="73" t="str">
        <f t="shared" si="31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7"/>
        <v/>
      </c>
      <c r="O298" s="73" t="str">
        <f t="shared" si="28"/>
        <v/>
      </c>
      <c r="P298" s="73">
        <f t="shared" si="26"/>
        <v>0</v>
      </c>
      <c r="Q298" s="73" t="str">
        <f t="shared" si="29"/>
        <v/>
      </c>
      <c r="R298" s="73" t="str">
        <f t="shared" si="30"/>
        <v/>
      </c>
      <c r="S298" s="73" t="str">
        <f t="shared" si="31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7"/>
        <v/>
      </c>
      <c r="O299" s="73" t="str">
        <f t="shared" si="28"/>
        <v/>
      </c>
      <c r="P299" s="73">
        <f t="shared" si="26"/>
        <v>0</v>
      </c>
      <c r="Q299" s="73" t="str">
        <f t="shared" si="29"/>
        <v/>
      </c>
      <c r="R299" s="73" t="str">
        <f t="shared" si="30"/>
        <v/>
      </c>
      <c r="S299" s="73" t="str">
        <f t="shared" si="31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7"/>
        <v/>
      </c>
      <c r="O300" s="73" t="str">
        <f t="shared" si="28"/>
        <v/>
      </c>
      <c r="P300" s="73">
        <f t="shared" si="26"/>
        <v>0</v>
      </c>
      <c r="Q300" s="73" t="str">
        <f t="shared" si="29"/>
        <v/>
      </c>
      <c r="R300" s="73" t="str">
        <f t="shared" si="30"/>
        <v/>
      </c>
      <c r="S300" s="73" t="str">
        <f t="shared" si="31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7"/>
        <v/>
      </c>
      <c r="O301" s="73" t="str">
        <f t="shared" si="28"/>
        <v/>
      </c>
      <c r="P301" s="73">
        <f t="shared" si="26"/>
        <v>0</v>
      </c>
      <c r="Q301" s="73" t="str">
        <f t="shared" si="29"/>
        <v/>
      </c>
      <c r="R301" s="73" t="str">
        <f t="shared" si="30"/>
        <v/>
      </c>
      <c r="S301" s="73" t="str">
        <f t="shared" si="31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7"/>
        <v/>
      </c>
      <c r="O302" s="73" t="str">
        <f t="shared" si="28"/>
        <v/>
      </c>
      <c r="P302" s="73">
        <f t="shared" si="26"/>
        <v>0</v>
      </c>
      <c r="Q302" s="73" t="str">
        <f t="shared" si="29"/>
        <v/>
      </c>
      <c r="R302" s="73" t="str">
        <f t="shared" si="30"/>
        <v/>
      </c>
      <c r="S302" s="73" t="str">
        <f t="shared" si="31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7"/>
        <v/>
      </c>
      <c r="O303" s="73" t="str">
        <f t="shared" si="28"/>
        <v/>
      </c>
      <c r="P303" s="73">
        <f t="shared" si="26"/>
        <v>0</v>
      </c>
      <c r="Q303" s="73" t="str">
        <f t="shared" si="29"/>
        <v/>
      </c>
      <c r="R303" s="73" t="str">
        <f t="shared" si="30"/>
        <v/>
      </c>
      <c r="S303" s="73" t="str">
        <f t="shared" si="31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7"/>
        <v/>
      </c>
      <c r="O304" s="73" t="str">
        <f t="shared" si="28"/>
        <v/>
      </c>
      <c r="P304" s="73">
        <f t="shared" si="26"/>
        <v>0</v>
      </c>
      <c r="Q304" s="73" t="str">
        <f t="shared" si="29"/>
        <v/>
      </c>
      <c r="R304" s="73" t="str">
        <f t="shared" si="30"/>
        <v/>
      </c>
      <c r="S304" s="73" t="str">
        <f t="shared" si="31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7"/>
        <v/>
      </c>
      <c r="O305" s="73" t="str">
        <f t="shared" si="28"/>
        <v/>
      </c>
      <c r="P305" s="73">
        <f t="shared" si="26"/>
        <v>0</v>
      </c>
      <c r="Q305" s="73" t="str">
        <f t="shared" si="29"/>
        <v/>
      </c>
      <c r="R305" s="73" t="str">
        <f t="shared" si="30"/>
        <v/>
      </c>
      <c r="S305" s="73" t="str">
        <f t="shared" si="31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7"/>
        <v/>
      </c>
      <c r="O306" s="73" t="str">
        <f t="shared" si="28"/>
        <v/>
      </c>
      <c r="P306" s="73">
        <f t="shared" si="26"/>
        <v>0</v>
      </c>
      <c r="Q306" s="73" t="str">
        <f t="shared" si="29"/>
        <v/>
      </c>
      <c r="R306" s="73" t="str">
        <f t="shared" si="30"/>
        <v/>
      </c>
      <c r="S306" s="73" t="str">
        <f t="shared" si="31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7"/>
        <v/>
      </c>
      <c r="O307" s="73" t="str">
        <f t="shared" si="28"/>
        <v/>
      </c>
      <c r="P307" s="73">
        <f t="shared" si="26"/>
        <v>0</v>
      </c>
      <c r="Q307" s="73" t="str">
        <f t="shared" si="29"/>
        <v/>
      </c>
      <c r="R307" s="73" t="str">
        <f t="shared" si="30"/>
        <v/>
      </c>
      <c r="S307" s="73" t="str">
        <f t="shared" si="31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7"/>
        <v/>
      </c>
      <c r="O308" s="73" t="str">
        <f t="shared" si="28"/>
        <v/>
      </c>
      <c r="P308" s="73">
        <f t="shared" si="26"/>
        <v>0</v>
      </c>
      <c r="Q308" s="73" t="str">
        <f t="shared" si="29"/>
        <v/>
      </c>
      <c r="R308" s="73" t="str">
        <f t="shared" si="30"/>
        <v/>
      </c>
      <c r="S308" s="73" t="str">
        <f t="shared" si="31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7"/>
        <v/>
      </c>
      <c r="O309" s="73" t="str">
        <f t="shared" si="28"/>
        <v/>
      </c>
      <c r="P309" s="73">
        <f t="shared" si="26"/>
        <v>0</v>
      </c>
      <c r="Q309" s="73" t="str">
        <f t="shared" si="29"/>
        <v/>
      </c>
      <c r="R309" s="73" t="str">
        <f t="shared" si="30"/>
        <v/>
      </c>
      <c r="S309" s="73" t="str">
        <f t="shared" si="31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7"/>
        <v/>
      </c>
      <c r="O310" s="73" t="str">
        <f t="shared" si="28"/>
        <v/>
      </c>
      <c r="P310" s="73">
        <f t="shared" si="26"/>
        <v>0</v>
      </c>
      <c r="Q310" s="73" t="str">
        <f t="shared" si="29"/>
        <v/>
      </c>
      <c r="R310" s="73" t="str">
        <f t="shared" si="30"/>
        <v/>
      </c>
      <c r="S310" s="73" t="str">
        <f t="shared" si="31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7"/>
        <v/>
      </c>
      <c r="O311" s="73" t="str">
        <f t="shared" si="28"/>
        <v/>
      </c>
      <c r="P311" s="73">
        <f t="shared" si="26"/>
        <v>0</v>
      </c>
      <c r="Q311" s="73" t="str">
        <f t="shared" si="29"/>
        <v/>
      </c>
      <c r="R311" s="73" t="str">
        <f t="shared" si="30"/>
        <v/>
      </c>
      <c r="S311" s="73" t="str">
        <f t="shared" si="31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7"/>
        <v/>
      </c>
      <c r="O312" s="73" t="str">
        <f t="shared" si="28"/>
        <v/>
      </c>
      <c r="P312" s="73">
        <f t="shared" si="26"/>
        <v>0</v>
      </c>
      <c r="Q312" s="73" t="str">
        <f t="shared" si="29"/>
        <v/>
      </c>
      <c r="R312" s="73" t="str">
        <f t="shared" si="30"/>
        <v/>
      </c>
      <c r="S312" s="73" t="str">
        <f t="shared" si="31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7"/>
        <v/>
      </c>
      <c r="O313" s="73" t="str">
        <f t="shared" si="28"/>
        <v/>
      </c>
      <c r="P313" s="73">
        <f t="shared" si="26"/>
        <v>0</v>
      </c>
      <c r="Q313" s="73" t="str">
        <f t="shared" si="29"/>
        <v/>
      </c>
      <c r="R313" s="73" t="str">
        <f t="shared" si="30"/>
        <v/>
      </c>
      <c r="S313" s="73" t="str">
        <f t="shared" si="31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7"/>
        <v/>
      </c>
      <c r="O314" s="73" t="str">
        <f t="shared" si="28"/>
        <v/>
      </c>
      <c r="P314" s="73">
        <f t="shared" si="26"/>
        <v>0</v>
      </c>
      <c r="Q314" s="73" t="str">
        <f t="shared" si="29"/>
        <v/>
      </c>
      <c r="R314" s="73" t="str">
        <f t="shared" si="30"/>
        <v/>
      </c>
      <c r="S314" s="73" t="str">
        <f t="shared" si="31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7"/>
        <v/>
      </c>
      <c r="O315" s="73" t="str">
        <f t="shared" si="28"/>
        <v/>
      </c>
      <c r="P315" s="73">
        <f t="shared" si="26"/>
        <v>0</v>
      </c>
      <c r="Q315" s="73" t="str">
        <f t="shared" si="29"/>
        <v/>
      </c>
      <c r="R315" s="73" t="str">
        <f t="shared" si="30"/>
        <v/>
      </c>
      <c r="S315" s="73" t="str">
        <f t="shared" si="31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7"/>
        <v/>
      </c>
      <c r="O316" s="73" t="str">
        <f t="shared" si="28"/>
        <v/>
      </c>
      <c r="P316" s="73">
        <f t="shared" si="26"/>
        <v>0</v>
      </c>
      <c r="Q316" s="73" t="str">
        <f t="shared" si="29"/>
        <v/>
      </c>
      <c r="R316" s="73" t="str">
        <f t="shared" si="30"/>
        <v/>
      </c>
      <c r="S316" s="73" t="str">
        <f t="shared" si="31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7"/>
        <v/>
      </c>
      <c r="O317" s="73" t="str">
        <f t="shared" si="28"/>
        <v/>
      </c>
      <c r="P317" s="73">
        <f t="shared" si="26"/>
        <v>0</v>
      </c>
      <c r="Q317" s="73" t="str">
        <f t="shared" si="29"/>
        <v/>
      </c>
      <c r="R317" s="73" t="str">
        <f t="shared" si="30"/>
        <v/>
      </c>
      <c r="S317" s="73" t="str">
        <f t="shared" si="31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7"/>
        <v/>
      </c>
      <c r="O318" s="73" t="str">
        <f t="shared" si="28"/>
        <v/>
      </c>
      <c r="P318" s="73">
        <f t="shared" si="26"/>
        <v>0</v>
      </c>
      <c r="Q318" s="73" t="str">
        <f t="shared" si="29"/>
        <v/>
      </c>
      <c r="R318" s="73" t="str">
        <f t="shared" si="30"/>
        <v/>
      </c>
      <c r="S318" s="73" t="str">
        <f t="shared" si="31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7"/>
        <v/>
      </c>
      <c r="O319" s="73" t="str">
        <f t="shared" si="28"/>
        <v/>
      </c>
      <c r="P319" s="73">
        <f t="shared" si="26"/>
        <v>0</v>
      </c>
      <c r="Q319" s="73" t="str">
        <f t="shared" si="29"/>
        <v/>
      </c>
      <c r="R319" s="73" t="str">
        <f t="shared" si="30"/>
        <v/>
      </c>
      <c r="S319" s="73" t="str">
        <f t="shared" si="31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7"/>
        <v/>
      </c>
      <c r="O320" s="73" t="str">
        <f t="shared" si="28"/>
        <v/>
      </c>
      <c r="P320" s="73">
        <f t="shared" si="26"/>
        <v>0</v>
      </c>
      <c r="Q320" s="73" t="str">
        <f t="shared" si="29"/>
        <v/>
      </c>
      <c r="R320" s="73" t="str">
        <f t="shared" si="30"/>
        <v/>
      </c>
      <c r="S320" s="73" t="str">
        <f t="shared" si="31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7"/>
        <v/>
      </c>
      <c r="O321" s="73" t="str">
        <f t="shared" si="28"/>
        <v/>
      </c>
      <c r="P321" s="73">
        <f t="shared" si="26"/>
        <v>0</v>
      </c>
      <c r="Q321" s="73" t="str">
        <f t="shared" si="29"/>
        <v/>
      </c>
      <c r="R321" s="73" t="str">
        <f t="shared" si="30"/>
        <v/>
      </c>
      <c r="S321" s="73" t="str">
        <f t="shared" si="31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7"/>
        <v/>
      </c>
      <c r="O322" s="73" t="str">
        <f t="shared" si="28"/>
        <v/>
      </c>
      <c r="P322" s="73">
        <f t="shared" si="26"/>
        <v>0</v>
      </c>
      <c r="Q322" s="73" t="str">
        <f t="shared" si="29"/>
        <v/>
      </c>
      <c r="R322" s="73" t="str">
        <f t="shared" si="30"/>
        <v/>
      </c>
      <c r="S322" s="73" t="str">
        <f t="shared" si="31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7"/>
        <v/>
      </c>
      <c r="O323" s="73" t="str">
        <f t="shared" si="28"/>
        <v/>
      </c>
      <c r="P323" s="73">
        <f t="shared" si="26"/>
        <v>0</v>
      </c>
      <c r="Q323" s="73" t="str">
        <f t="shared" si="29"/>
        <v/>
      </c>
      <c r="R323" s="73" t="str">
        <f t="shared" si="30"/>
        <v/>
      </c>
      <c r="S323" s="73" t="str">
        <f t="shared" si="31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7"/>
        <v/>
      </c>
      <c r="O324" s="73" t="str">
        <f t="shared" si="28"/>
        <v/>
      </c>
      <c r="P324" s="73">
        <f t="shared" si="26"/>
        <v>0</v>
      </c>
      <c r="Q324" s="73" t="str">
        <f t="shared" si="29"/>
        <v/>
      </c>
      <c r="R324" s="73" t="str">
        <f t="shared" si="30"/>
        <v/>
      </c>
      <c r="S324" s="73" t="str">
        <f t="shared" si="31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7"/>
        <v/>
      </c>
      <c r="O325" s="73" t="str">
        <f t="shared" si="28"/>
        <v/>
      </c>
      <c r="P325" s="73">
        <f t="shared" si="26"/>
        <v>0</v>
      </c>
      <c r="Q325" s="73" t="str">
        <f t="shared" si="29"/>
        <v/>
      </c>
      <c r="R325" s="73" t="str">
        <f t="shared" si="30"/>
        <v/>
      </c>
      <c r="S325" s="73" t="str">
        <f t="shared" si="31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7"/>
        <v/>
      </c>
      <c r="O326" s="73" t="str">
        <f t="shared" si="28"/>
        <v/>
      </c>
      <c r="P326" s="73">
        <f t="shared" si="26"/>
        <v>0</v>
      </c>
      <c r="Q326" s="73" t="str">
        <f t="shared" si="29"/>
        <v/>
      </c>
      <c r="R326" s="73" t="str">
        <f t="shared" si="30"/>
        <v/>
      </c>
      <c r="S326" s="73" t="str">
        <f t="shared" si="31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7"/>
        <v/>
      </c>
      <c r="O327" s="73" t="str">
        <f t="shared" si="28"/>
        <v/>
      </c>
      <c r="P327" s="73">
        <f t="shared" si="26"/>
        <v>0</v>
      </c>
      <c r="Q327" s="73" t="str">
        <f t="shared" si="29"/>
        <v/>
      </c>
      <c r="R327" s="73" t="str">
        <f t="shared" si="30"/>
        <v/>
      </c>
      <c r="S327" s="73" t="str">
        <f t="shared" si="31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7"/>
        <v/>
      </c>
      <c r="O328" s="73" t="str">
        <f t="shared" si="28"/>
        <v/>
      </c>
      <c r="P328" s="73">
        <f t="shared" si="26"/>
        <v>0</v>
      </c>
      <c r="Q328" s="73" t="str">
        <f t="shared" si="29"/>
        <v/>
      </c>
      <c r="R328" s="73" t="str">
        <f t="shared" si="30"/>
        <v/>
      </c>
      <c r="S328" s="73" t="str">
        <f t="shared" si="31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7"/>
        <v/>
      </c>
      <c r="O329" s="73" t="str">
        <f t="shared" si="28"/>
        <v/>
      </c>
      <c r="P329" s="73">
        <f t="shared" si="26"/>
        <v>0</v>
      </c>
      <c r="Q329" s="73" t="str">
        <f t="shared" si="29"/>
        <v/>
      </c>
      <c r="R329" s="73" t="str">
        <f t="shared" si="30"/>
        <v/>
      </c>
      <c r="S329" s="73" t="str">
        <f t="shared" si="31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7"/>
        <v/>
      </c>
      <c r="O330" s="73" t="str">
        <f t="shared" si="28"/>
        <v/>
      </c>
      <c r="P330" s="73">
        <f t="shared" si="26"/>
        <v>0</v>
      </c>
      <c r="Q330" s="73" t="str">
        <f t="shared" si="29"/>
        <v/>
      </c>
      <c r="R330" s="73" t="str">
        <f t="shared" si="30"/>
        <v/>
      </c>
      <c r="S330" s="73" t="str">
        <f t="shared" si="31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7"/>
        <v/>
      </c>
      <c r="O331" s="73" t="str">
        <f t="shared" si="28"/>
        <v/>
      </c>
      <c r="P331" s="73">
        <f t="shared" si="26"/>
        <v>0</v>
      </c>
      <c r="Q331" s="73" t="str">
        <f t="shared" si="29"/>
        <v/>
      </c>
      <c r="R331" s="73" t="str">
        <f t="shared" si="30"/>
        <v/>
      </c>
      <c r="S331" s="73" t="str">
        <f t="shared" si="31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7"/>
        <v/>
      </c>
      <c r="O332" s="73" t="str">
        <f t="shared" si="28"/>
        <v/>
      </c>
      <c r="P332" s="73">
        <f t="shared" si="26"/>
        <v>0</v>
      </c>
      <c r="Q332" s="73" t="str">
        <f t="shared" si="29"/>
        <v/>
      </c>
      <c r="R332" s="73" t="str">
        <f t="shared" si="30"/>
        <v/>
      </c>
      <c r="S332" s="73" t="str">
        <f t="shared" si="31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7"/>
        <v/>
      </c>
      <c r="O333" s="73" t="str">
        <f t="shared" si="28"/>
        <v/>
      </c>
      <c r="P333" s="73">
        <f t="shared" si="26"/>
        <v>0</v>
      </c>
      <c r="Q333" s="73" t="str">
        <f t="shared" si="29"/>
        <v/>
      </c>
      <c r="R333" s="73" t="str">
        <f t="shared" si="30"/>
        <v/>
      </c>
      <c r="S333" s="73" t="str">
        <f t="shared" si="31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7"/>
        <v/>
      </c>
      <c r="O334" s="73" t="str">
        <f t="shared" si="28"/>
        <v/>
      </c>
      <c r="P334" s="73">
        <f t="shared" ref="P334:P397" si="32">IF($H334=0%,G334,"")</f>
        <v>0</v>
      </c>
      <c r="Q334" s="73" t="str">
        <f t="shared" si="29"/>
        <v/>
      </c>
      <c r="R334" s="73" t="str">
        <f t="shared" si="30"/>
        <v/>
      </c>
      <c r="S334" s="73" t="str">
        <f t="shared" si="31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3">IF(G335&amp;I335&amp;J335&amp;K335&amp;L335="","",G335+I335+J335-K335-L335)</f>
        <v/>
      </c>
      <c r="O335" s="73" t="str">
        <f t="shared" ref="O335:O398" si="34">IF($H335="E",G335,"")</f>
        <v/>
      </c>
      <c r="P335" s="73">
        <f t="shared" si="32"/>
        <v>0</v>
      </c>
      <c r="Q335" s="73" t="str">
        <f t="shared" si="29"/>
        <v/>
      </c>
      <c r="R335" s="73" t="str">
        <f t="shared" si="30"/>
        <v/>
      </c>
      <c r="S335" s="73" t="str">
        <f t="shared" si="31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3"/>
        <v/>
      </c>
      <c r="O336" s="73" t="str">
        <f t="shared" si="34"/>
        <v/>
      </c>
      <c r="P336" s="73">
        <f t="shared" si="32"/>
        <v>0</v>
      </c>
      <c r="Q336" s="73" t="str">
        <f t="shared" ref="Q336:Q399" si="35">IF(OR($H336=2%,$H336=6%,$H336=8%),$I336/$H336,IF($H336="0% Decreto",G336,""))</f>
        <v/>
      </c>
      <c r="R336" s="73" t="str">
        <f t="shared" ref="R336:R399" si="36">IF(OR($H336=15%,$H336=16%),$I336/$H336,"")</f>
        <v/>
      </c>
      <c r="S336" s="73" t="str">
        <f t="shared" ref="S336:S399" si="37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3"/>
        <v/>
      </c>
      <c r="O337" s="73" t="str">
        <f t="shared" si="34"/>
        <v/>
      </c>
      <c r="P337" s="73">
        <f t="shared" si="32"/>
        <v>0</v>
      </c>
      <c r="Q337" s="73" t="str">
        <f t="shared" si="35"/>
        <v/>
      </c>
      <c r="R337" s="73" t="str">
        <f t="shared" si="36"/>
        <v/>
      </c>
      <c r="S337" s="73" t="str">
        <f t="shared" si="37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3"/>
        <v/>
      </c>
      <c r="O338" s="73" t="str">
        <f t="shared" si="34"/>
        <v/>
      </c>
      <c r="P338" s="73">
        <f t="shared" si="32"/>
        <v>0</v>
      </c>
      <c r="Q338" s="73" t="str">
        <f t="shared" si="35"/>
        <v/>
      </c>
      <c r="R338" s="73" t="str">
        <f t="shared" si="36"/>
        <v/>
      </c>
      <c r="S338" s="73" t="str">
        <f t="shared" si="37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3"/>
        <v/>
      </c>
      <c r="O339" s="73" t="str">
        <f t="shared" si="34"/>
        <v/>
      </c>
      <c r="P339" s="73">
        <f t="shared" si="32"/>
        <v>0</v>
      </c>
      <c r="Q339" s="73" t="str">
        <f t="shared" si="35"/>
        <v/>
      </c>
      <c r="R339" s="73" t="str">
        <f t="shared" si="36"/>
        <v/>
      </c>
      <c r="S339" s="73" t="str">
        <f t="shared" si="37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3"/>
        <v/>
      </c>
      <c r="O340" s="73" t="str">
        <f t="shared" si="34"/>
        <v/>
      </c>
      <c r="P340" s="73">
        <f t="shared" si="32"/>
        <v>0</v>
      </c>
      <c r="Q340" s="73" t="str">
        <f t="shared" si="35"/>
        <v/>
      </c>
      <c r="R340" s="73" t="str">
        <f t="shared" si="36"/>
        <v/>
      </c>
      <c r="S340" s="73" t="str">
        <f t="shared" si="37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3"/>
        <v/>
      </c>
      <c r="O341" s="73" t="str">
        <f t="shared" si="34"/>
        <v/>
      </c>
      <c r="P341" s="73">
        <f t="shared" si="32"/>
        <v>0</v>
      </c>
      <c r="Q341" s="73" t="str">
        <f t="shared" si="35"/>
        <v/>
      </c>
      <c r="R341" s="73" t="str">
        <f t="shared" si="36"/>
        <v/>
      </c>
      <c r="S341" s="73" t="str">
        <f t="shared" si="37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3"/>
        <v/>
      </c>
      <c r="O342" s="73" t="str">
        <f t="shared" si="34"/>
        <v/>
      </c>
      <c r="P342" s="73">
        <f t="shared" si="32"/>
        <v>0</v>
      </c>
      <c r="Q342" s="73" t="str">
        <f t="shared" si="35"/>
        <v/>
      </c>
      <c r="R342" s="73" t="str">
        <f t="shared" si="36"/>
        <v/>
      </c>
      <c r="S342" s="73" t="str">
        <f t="shared" si="37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3"/>
        <v/>
      </c>
      <c r="O343" s="73" t="str">
        <f t="shared" si="34"/>
        <v/>
      </c>
      <c r="P343" s="73">
        <f t="shared" si="32"/>
        <v>0</v>
      </c>
      <c r="Q343" s="73" t="str">
        <f t="shared" si="35"/>
        <v/>
      </c>
      <c r="R343" s="73" t="str">
        <f t="shared" si="36"/>
        <v/>
      </c>
      <c r="S343" s="73" t="str">
        <f t="shared" si="37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3"/>
        <v/>
      </c>
      <c r="O344" s="73" t="str">
        <f t="shared" si="34"/>
        <v/>
      </c>
      <c r="P344" s="73">
        <f t="shared" si="32"/>
        <v>0</v>
      </c>
      <c r="Q344" s="73" t="str">
        <f t="shared" si="35"/>
        <v/>
      </c>
      <c r="R344" s="73" t="str">
        <f t="shared" si="36"/>
        <v/>
      </c>
      <c r="S344" s="73" t="str">
        <f t="shared" si="37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3"/>
        <v/>
      </c>
      <c r="O345" s="73" t="str">
        <f t="shared" si="34"/>
        <v/>
      </c>
      <c r="P345" s="73">
        <f t="shared" si="32"/>
        <v>0</v>
      </c>
      <c r="Q345" s="73" t="str">
        <f t="shared" si="35"/>
        <v/>
      </c>
      <c r="R345" s="73" t="str">
        <f t="shared" si="36"/>
        <v/>
      </c>
      <c r="S345" s="73" t="str">
        <f t="shared" si="37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3"/>
        <v/>
      </c>
      <c r="O346" s="73" t="str">
        <f t="shared" si="34"/>
        <v/>
      </c>
      <c r="P346" s="73">
        <f t="shared" si="32"/>
        <v>0</v>
      </c>
      <c r="Q346" s="73" t="str">
        <f t="shared" si="35"/>
        <v/>
      </c>
      <c r="R346" s="73" t="str">
        <f t="shared" si="36"/>
        <v/>
      </c>
      <c r="S346" s="73" t="str">
        <f t="shared" si="37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3"/>
        <v/>
      </c>
      <c r="O347" s="73" t="str">
        <f t="shared" si="34"/>
        <v/>
      </c>
      <c r="P347" s="73">
        <f t="shared" si="32"/>
        <v>0</v>
      </c>
      <c r="Q347" s="73" t="str">
        <f t="shared" si="35"/>
        <v/>
      </c>
      <c r="R347" s="73" t="str">
        <f t="shared" si="36"/>
        <v/>
      </c>
      <c r="S347" s="73" t="str">
        <f t="shared" si="37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3"/>
        <v/>
      </c>
      <c r="O348" s="73" t="str">
        <f t="shared" si="34"/>
        <v/>
      </c>
      <c r="P348" s="73">
        <f t="shared" si="32"/>
        <v>0</v>
      </c>
      <c r="Q348" s="73" t="str">
        <f t="shared" si="35"/>
        <v/>
      </c>
      <c r="R348" s="73" t="str">
        <f t="shared" si="36"/>
        <v/>
      </c>
      <c r="S348" s="73" t="str">
        <f t="shared" si="37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3"/>
        <v/>
      </c>
      <c r="O349" s="73" t="str">
        <f t="shared" si="34"/>
        <v/>
      </c>
      <c r="P349" s="73">
        <f t="shared" si="32"/>
        <v>0</v>
      </c>
      <c r="Q349" s="73" t="str">
        <f t="shared" si="35"/>
        <v/>
      </c>
      <c r="R349" s="73" t="str">
        <f t="shared" si="36"/>
        <v/>
      </c>
      <c r="S349" s="73" t="str">
        <f t="shared" si="37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3"/>
        <v/>
      </c>
      <c r="O350" s="73" t="str">
        <f t="shared" si="34"/>
        <v/>
      </c>
      <c r="P350" s="73">
        <f t="shared" si="32"/>
        <v>0</v>
      </c>
      <c r="Q350" s="73" t="str">
        <f t="shared" si="35"/>
        <v/>
      </c>
      <c r="R350" s="73" t="str">
        <f t="shared" si="36"/>
        <v/>
      </c>
      <c r="S350" s="73" t="str">
        <f t="shared" si="37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3"/>
        <v/>
      </c>
      <c r="O351" s="73" t="str">
        <f t="shared" si="34"/>
        <v/>
      </c>
      <c r="P351" s="73">
        <f t="shared" si="32"/>
        <v>0</v>
      </c>
      <c r="Q351" s="73" t="str">
        <f t="shared" si="35"/>
        <v/>
      </c>
      <c r="R351" s="73" t="str">
        <f t="shared" si="36"/>
        <v/>
      </c>
      <c r="S351" s="73" t="str">
        <f t="shared" si="37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3"/>
        <v/>
      </c>
      <c r="O352" s="73" t="str">
        <f t="shared" si="34"/>
        <v/>
      </c>
      <c r="P352" s="73">
        <f t="shared" si="32"/>
        <v>0</v>
      </c>
      <c r="Q352" s="73" t="str">
        <f t="shared" si="35"/>
        <v/>
      </c>
      <c r="R352" s="73" t="str">
        <f t="shared" si="36"/>
        <v/>
      </c>
      <c r="S352" s="73" t="str">
        <f t="shared" si="37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3"/>
        <v/>
      </c>
      <c r="O353" s="73" t="str">
        <f t="shared" si="34"/>
        <v/>
      </c>
      <c r="P353" s="73">
        <f t="shared" si="32"/>
        <v>0</v>
      </c>
      <c r="Q353" s="73" t="str">
        <f t="shared" si="35"/>
        <v/>
      </c>
      <c r="R353" s="73" t="str">
        <f t="shared" si="36"/>
        <v/>
      </c>
      <c r="S353" s="73" t="str">
        <f t="shared" si="37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3"/>
        <v/>
      </c>
      <c r="O354" s="73" t="str">
        <f t="shared" si="34"/>
        <v/>
      </c>
      <c r="P354" s="73">
        <f t="shared" si="32"/>
        <v>0</v>
      </c>
      <c r="Q354" s="73" t="str">
        <f t="shared" si="35"/>
        <v/>
      </c>
      <c r="R354" s="73" t="str">
        <f t="shared" si="36"/>
        <v/>
      </c>
      <c r="S354" s="73" t="str">
        <f t="shared" si="37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3"/>
        <v/>
      </c>
      <c r="O355" s="73" t="str">
        <f t="shared" si="34"/>
        <v/>
      </c>
      <c r="P355" s="73">
        <f t="shared" si="32"/>
        <v>0</v>
      </c>
      <c r="Q355" s="73" t="str">
        <f t="shared" si="35"/>
        <v/>
      </c>
      <c r="R355" s="73" t="str">
        <f t="shared" si="36"/>
        <v/>
      </c>
      <c r="S355" s="73" t="str">
        <f t="shared" si="37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3"/>
        <v/>
      </c>
      <c r="O356" s="73" t="str">
        <f t="shared" si="34"/>
        <v/>
      </c>
      <c r="P356" s="73">
        <f t="shared" si="32"/>
        <v>0</v>
      </c>
      <c r="Q356" s="73" t="str">
        <f t="shared" si="35"/>
        <v/>
      </c>
      <c r="R356" s="73" t="str">
        <f t="shared" si="36"/>
        <v/>
      </c>
      <c r="S356" s="73" t="str">
        <f t="shared" si="37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3"/>
        <v/>
      </c>
      <c r="O357" s="73" t="str">
        <f t="shared" si="34"/>
        <v/>
      </c>
      <c r="P357" s="73">
        <f t="shared" si="32"/>
        <v>0</v>
      </c>
      <c r="Q357" s="73" t="str">
        <f t="shared" si="35"/>
        <v/>
      </c>
      <c r="R357" s="73" t="str">
        <f t="shared" si="36"/>
        <v/>
      </c>
      <c r="S357" s="73" t="str">
        <f t="shared" si="37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3"/>
        <v/>
      </c>
      <c r="O358" s="73" t="str">
        <f t="shared" si="34"/>
        <v/>
      </c>
      <c r="P358" s="73">
        <f t="shared" si="32"/>
        <v>0</v>
      </c>
      <c r="Q358" s="73" t="str">
        <f t="shared" si="35"/>
        <v/>
      </c>
      <c r="R358" s="73" t="str">
        <f t="shared" si="36"/>
        <v/>
      </c>
      <c r="S358" s="73" t="str">
        <f t="shared" si="37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3"/>
        <v/>
      </c>
      <c r="O359" s="73" t="str">
        <f t="shared" si="34"/>
        <v/>
      </c>
      <c r="P359" s="73">
        <f t="shared" si="32"/>
        <v>0</v>
      </c>
      <c r="Q359" s="73" t="str">
        <f t="shared" si="35"/>
        <v/>
      </c>
      <c r="R359" s="73" t="str">
        <f t="shared" si="36"/>
        <v/>
      </c>
      <c r="S359" s="73" t="str">
        <f t="shared" si="37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3"/>
        <v/>
      </c>
      <c r="O360" s="73" t="str">
        <f t="shared" si="34"/>
        <v/>
      </c>
      <c r="P360" s="73">
        <f t="shared" si="32"/>
        <v>0</v>
      </c>
      <c r="Q360" s="73" t="str">
        <f t="shared" si="35"/>
        <v/>
      </c>
      <c r="R360" s="73" t="str">
        <f t="shared" si="36"/>
        <v/>
      </c>
      <c r="S360" s="73" t="str">
        <f t="shared" si="37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3"/>
        <v/>
      </c>
      <c r="O361" s="73" t="str">
        <f t="shared" si="34"/>
        <v/>
      </c>
      <c r="P361" s="73">
        <f t="shared" si="32"/>
        <v>0</v>
      </c>
      <c r="Q361" s="73" t="str">
        <f t="shared" si="35"/>
        <v/>
      </c>
      <c r="R361" s="73" t="str">
        <f t="shared" si="36"/>
        <v/>
      </c>
      <c r="S361" s="73" t="str">
        <f t="shared" si="37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3"/>
        <v/>
      </c>
      <c r="O362" s="73" t="str">
        <f t="shared" si="34"/>
        <v/>
      </c>
      <c r="P362" s="73">
        <f t="shared" si="32"/>
        <v>0</v>
      </c>
      <c r="Q362" s="73" t="str">
        <f t="shared" si="35"/>
        <v/>
      </c>
      <c r="R362" s="73" t="str">
        <f t="shared" si="36"/>
        <v/>
      </c>
      <c r="S362" s="73" t="str">
        <f t="shared" si="37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3"/>
        <v/>
      </c>
      <c r="O363" s="73" t="str">
        <f t="shared" si="34"/>
        <v/>
      </c>
      <c r="P363" s="73">
        <f t="shared" si="32"/>
        <v>0</v>
      </c>
      <c r="Q363" s="73" t="str">
        <f t="shared" si="35"/>
        <v/>
      </c>
      <c r="R363" s="73" t="str">
        <f t="shared" si="36"/>
        <v/>
      </c>
      <c r="S363" s="73" t="str">
        <f t="shared" si="37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3"/>
        <v/>
      </c>
      <c r="O364" s="73" t="str">
        <f t="shared" si="34"/>
        <v/>
      </c>
      <c r="P364" s="73">
        <f t="shared" si="32"/>
        <v>0</v>
      </c>
      <c r="Q364" s="73" t="str">
        <f t="shared" si="35"/>
        <v/>
      </c>
      <c r="R364" s="73" t="str">
        <f t="shared" si="36"/>
        <v/>
      </c>
      <c r="S364" s="73" t="str">
        <f t="shared" si="37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3"/>
        <v/>
      </c>
      <c r="O365" s="73" t="str">
        <f t="shared" si="34"/>
        <v/>
      </c>
      <c r="P365" s="73">
        <f t="shared" si="32"/>
        <v>0</v>
      </c>
      <c r="Q365" s="73" t="str">
        <f t="shared" si="35"/>
        <v/>
      </c>
      <c r="R365" s="73" t="str">
        <f t="shared" si="36"/>
        <v/>
      </c>
      <c r="S365" s="73" t="str">
        <f t="shared" si="37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3"/>
        <v/>
      </c>
      <c r="O366" s="73" t="str">
        <f t="shared" si="34"/>
        <v/>
      </c>
      <c r="P366" s="73">
        <f t="shared" si="32"/>
        <v>0</v>
      </c>
      <c r="Q366" s="73" t="str">
        <f t="shared" si="35"/>
        <v/>
      </c>
      <c r="R366" s="73" t="str">
        <f t="shared" si="36"/>
        <v/>
      </c>
      <c r="S366" s="73" t="str">
        <f t="shared" si="37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3"/>
        <v/>
      </c>
      <c r="O367" s="73" t="str">
        <f t="shared" si="34"/>
        <v/>
      </c>
      <c r="P367" s="73">
        <f t="shared" si="32"/>
        <v>0</v>
      </c>
      <c r="Q367" s="73" t="str">
        <f t="shared" si="35"/>
        <v/>
      </c>
      <c r="R367" s="73" t="str">
        <f t="shared" si="36"/>
        <v/>
      </c>
      <c r="S367" s="73" t="str">
        <f t="shared" si="37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3"/>
        <v/>
      </c>
      <c r="O368" s="73" t="str">
        <f t="shared" si="34"/>
        <v/>
      </c>
      <c r="P368" s="73">
        <f t="shared" si="32"/>
        <v>0</v>
      </c>
      <c r="Q368" s="73" t="str">
        <f t="shared" si="35"/>
        <v/>
      </c>
      <c r="R368" s="73" t="str">
        <f t="shared" si="36"/>
        <v/>
      </c>
      <c r="S368" s="73" t="str">
        <f t="shared" si="37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3"/>
        <v/>
      </c>
      <c r="O369" s="73" t="str">
        <f t="shared" si="34"/>
        <v/>
      </c>
      <c r="P369" s="73">
        <f t="shared" si="32"/>
        <v>0</v>
      </c>
      <c r="Q369" s="73" t="str">
        <f t="shared" si="35"/>
        <v/>
      </c>
      <c r="R369" s="73" t="str">
        <f t="shared" si="36"/>
        <v/>
      </c>
      <c r="S369" s="73" t="str">
        <f t="shared" si="37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3"/>
        <v/>
      </c>
      <c r="O370" s="73" t="str">
        <f t="shared" si="34"/>
        <v/>
      </c>
      <c r="P370" s="73">
        <f t="shared" si="32"/>
        <v>0</v>
      </c>
      <c r="Q370" s="73" t="str">
        <f t="shared" si="35"/>
        <v/>
      </c>
      <c r="R370" s="73" t="str">
        <f t="shared" si="36"/>
        <v/>
      </c>
      <c r="S370" s="73" t="str">
        <f t="shared" si="37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3"/>
        <v/>
      </c>
      <c r="O371" s="73" t="str">
        <f t="shared" si="34"/>
        <v/>
      </c>
      <c r="P371" s="73">
        <f t="shared" si="32"/>
        <v>0</v>
      </c>
      <c r="Q371" s="73" t="str">
        <f t="shared" si="35"/>
        <v/>
      </c>
      <c r="R371" s="73" t="str">
        <f t="shared" si="36"/>
        <v/>
      </c>
      <c r="S371" s="73" t="str">
        <f t="shared" si="37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3"/>
        <v/>
      </c>
      <c r="O372" s="73" t="str">
        <f t="shared" si="34"/>
        <v/>
      </c>
      <c r="P372" s="73">
        <f t="shared" si="32"/>
        <v>0</v>
      </c>
      <c r="Q372" s="73" t="str">
        <f t="shared" si="35"/>
        <v/>
      </c>
      <c r="R372" s="73" t="str">
        <f t="shared" si="36"/>
        <v/>
      </c>
      <c r="S372" s="73" t="str">
        <f t="shared" si="37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3"/>
        <v/>
      </c>
      <c r="O373" s="73" t="str">
        <f t="shared" si="34"/>
        <v/>
      </c>
      <c r="P373" s="73">
        <f t="shared" si="32"/>
        <v>0</v>
      </c>
      <c r="Q373" s="73" t="str">
        <f t="shared" si="35"/>
        <v/>
      </c>
      <c r="R373" s="73" t="str">
        <f t="shared" si="36"/>
        <v/>
      </c>
      <c r="S373" s="73" t="str">
        <f t="shared" si="37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3"/>
        <v/>
      </c>
      <c r="O374" s="73" t="str">
        <f t="shared" si="34"/>
        <v/>
      </c>
      <c r="P374" s="73">
        <f t="shared" si="32"/>
        <v>0</v>
      </c>
      <c r="Q374" s="73" t="str">
        <f t="shared" si="35"/>
        <v/>
      </c>
      <c r="R374" s="73" t="str">
        <f t="shared" si="36"/>
        <v/>
      </c>
      <c r="S374" s="73" t="str">
        <f t="shared" si="37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3"/>
        <v/>
      </c>
      <c r="O375" s="73" t="str">
        <f t="shared" si="34"/>
        <v/>
      </c>
      <c r="P375" s="73">
        <f t="shared" si="32"/>
        <v>0</v>
      </c>
      <c r="Q375" s="73" t="str">
        <f t="shared" si="35"/>
        <v/>
      </c>
      <c r="R375" s="73" t="str">
        <f t="shared" si="36"/>
        <v/>
      </c>
      <c r="S375" s="73" t="str">
        <f t="shared" si="37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3"/>
        <v/>
      </c>
      <c r="O376" s="73" t="str">
        <f t="shared" si="34"/>
        <v/>
      </c>
      <c r="P376" s="73">
        <f t="shared" si="32"/>
        <v>0</v>
      </c>
      <c r="Q376" s="73" t="str">
        <f t="shared" si="35"/>
        <v/>
      </c>
      <c r="R376" s="73" t="str">
        <f t="shared" si="36"/>
        <v/>
      </c>
      <c r="S376" s="73" t="str">
        <f t="shared" si="37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3"/>
        <v/>
      </c>
      <c r="O377" s="73" t="str">
        <f t="shared" si="34"/>
        <v/>
      </c>
      <c r="P377" s="73">
        <f t="shared" si="32"/>
        <v>0</v>
      </c>
      <c r="Q377" s="73" t="str">
        <f t="shared" si="35"/>
        <v/>
      </c>
      <c r="R377" s="73" t="str">
        <f t="shared" si="36"/>
        <v/>
      </c>
      <c r="S377" s="73" t="str">
        <f t="shared" si="37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3"/>
        <v/>
      </c>
      <c r="O378" s="73" t="str">
        <f t="shared" si="34"/>
        <v/>
      </c>
      <c r="P378" s="73">
        <f t="shared" si="32"/>
        <v>0</v>
      </c>
      <c r="Q378" s="73" t="str">
        <f t="shared" si="35"/>
        <v/>
      </c>
      <c r="R378" s="73" t="str">
        <f t="shared" si="36"/>
        <v/>
      </c>
      <c r="S378" s="73" t="str">
        <f t="shared" si="37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3"/>
        <v/>
      </c>
      <c r="O379" s="73" t="str">
        <f t="shared" si="34"/>
        <v/>
      </c>
      <c r="P379" s="73">
        <f t="shared" si="32"/>
        <v>0</v>
      </c>
      <c r="Q379" s="73" t="str">
        <f t="shared" si="35"/>
        <v/>
      </c>
      <c r="R379" s="73" t="str">
        <f t="shared" si="36"/>
        <v/>
      </c>
      <c r="S379" s="73" t="str">
        <f t="shared" si="37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3"/>
        <v/>
      </c>
      <c r="O380" s="73" t="str">
        <f t="shared" si="34"/>
        <v/>
      </c>
      <c r="P380" s="73">
        <f t="shared" si="32"/>
        <v>0</v>
      </c>
      <c r="Q380" s="73" t="str">
        <f t="shared" si="35"/>
        <v/>
      </c>
      <c r="R380" s="73" t="str">
        <f t="shared" si="36"/>
        <v/>
      </c>
      <c r="S380" s="73" t="str">
        <f t="shared" si="37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3"/>
        <v/>
      </c>
      <c r="O381" s="73" t="str">
        <f t="shared" si="34"/>
        <v/>
      </c>
      <c r="P381" s="73">
        <f t="shared" si="32"/>
        <v>0</v>
      </c>
      <c r="Q381" s="73" t="str">
        <f t="shared" si="35"/>
        <v/>
      </c>
      <c r="R381" s="73" t="str">
        <f t="shared" si="36"/>
        <v/>
      </c>
      <c r="S381" s="73" t="str">
        <f t="shared" si="37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3"/>
        <v/>
      </c>
      <c r="O382" s="73" t="str">
        <f t="shared" si="34"/>
        <v/>
      </c>
      <c r="P382" s="73">
        <f t="shared" si="32"/>
        <v>0</v>
      </c>
      <c r="Q382" s="73" t="str">
        <f t="shared" si="35"/>
        <v/>
      </c>
      <c r="R382" s="73" t="str">
        <f t="shared" si="36"/>
        <v/>
      </c>
      <c r="S382" s="73" t="str">
        <f t="shared" si="37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3"/>
        <v/>
      </c>
      <c r="O383" s="73" t="str">
        <f t="shared" si="34"/>
        <v/>
      </c>
      <c r="P383" s="73">
        <f t="shared" si="32"/>
        <v>0</v>
      </c>
      <c r="Q383" s="73" t="str">
        <f t="shared" si="35"/>
        <v/>
      </c>
      <c r="R383" s="73" t="str">
        <f t="shared" si="36"/>
        <v/>
      </c>
      <c r="S383" s="73" t="str">
        <f t="shared" si="37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3"/>
        <v/>
      </c>
      <c r="O384" s="73" t="str">
        <f t="shared" si="34"/>
        <v/>
      </c>
      <c r="P384" s="73">
        <f t="shared" si="32"/>
        <v>0</v>
      </c>
      <c r="Q384" s="73" t="str">
        <f t="shared" si="35"/>
        <v/>
      </c>
      <c r="R384" s="73" t="str">
        <f t="shared" si="36"/>
        <v/>
      </c>
      <c r="S384" s="73" t="str">
        <f t="shared" si="37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3"/>
        <v/>
      </c>
      <c r="O385" s="73" t="str">
        <f t="shared" si="34"/>
        <v/>
      </c>
      <c r="P385" s="73">
        <f t="shared" si="32"/>
        <v>0</v>
      </c>
      <c r="Q385" s="73" t="str">
        <f t="shared" si="35"/>
        <v/>
      </c>
      <c r="R385" s="73" t="str">
        <f t="shared" si="36"/>
        <v/>
      </c>
      <c r="S385" s="73" t="str">
        <f t="shared" si="37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3"/>
        <v/>
      </c>
      <c r="O386" s="73" t="str">
        <f t="shared" si="34"/>
        <v/>
      </c>
      <c r="P386" s="73">
        <f t="shared" si="32"/>
        <v>0</v>
      </c>
      <c r="Q386" s="73" t="str">
        <f t="shared" si="35"/>
        <v/>
      </c>
      <c r="R386" s="73" t="str">
        <f t="shared" si="36"/>
        <v/>
      </c>
      <c r="S386" s="73" t="str">
        <f t="shared" si="37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3"/>
        <v/>
      </c>
      <c r="O387" s="73" t="str">
        <f t="shared" si="34"/>
        <v/>
      </c>
      <c r="P387" s="73">
        <f t="shared" si="32"/>
        <v>0</v>
      </c>
      <c r="Q387" s="73" t="str">
        <f t="shared" si="35"/>
        <v/>
      </c>
      <c r="R387" s="73" t="str">
        <f t="shared" si="36"/>
        <v/>
      </c>
      <c r="S387" s="73" t="str">
        <f t="shared" si="37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3"/>
        <v/>
      </c>
      <c r="O388" s="73" t="str">
        <f t="shared" si="34"/>
        <v/>
      </c>
      <c r="P388" s="73">
        <f t="shared" si="32"/>
        <v>0</v>
      </c>
      <c r="Q388" s="73" t="str">
        <f t="shared" si="35"/>
        <v/>
      </c>
      <c r="R388" s="73" t="str">
        <f t="shared" si="36"/>
        <v/>
      </c>
      <c r="S388" s="73" t="str">
        <f t="shared" si="37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3"/>
        <v/>
      </c>
      <c r="O389" s="73" t="str">
        <f t="shared" si="34"/>
        <v/>
      </c>
      <c r="P389" s="73">
        <f t="shared" si="32"/>
        <v>0</v>
      </c>
      <c r="Q389" s="73" t="str">
        <f t="shared" si="35"/>
        <v/>
      </c>
      <c r="R389" s="73" t="str">
        <f t="shared" si="36"/>
        <v/>
      </c>
      <c r="S389" s="73" t="str">
        <f t="shared" si="37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3"/>
        <v/>
      </c>
      <c r="O390" s="73" t="str">
        <f t="shared" si="34"/>
        <v/>
      </c>
      <c r="P390" s="73">
        <f t="shared" si="32"/>
        <v>0</v>
      </c>
      <c r="Q390" s="73" t="str">
        <f t="shared" si="35"/>
        <v/>
      </c>
      <c r="R390" s="73" t="str">
        <f t="shared" si="36"/>
        <v/>
      </c>
      <c r="S390" s="73" t="str">
        <f t="shared" si="37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3"/>
        <v/>
      </c>
      <c r="O391" s="73" t="str">
        <f t="shared" si="34"/>
        <v/>
      </c>
      <c r="P391" s="73">
        <f t="shared" si="32"/>
        <v>0</v>
      </c>
      <c r="Q391" s="73" t="str">
        <f t="shared" si="35"/>
        <v/>
      </c>
      <c r="R391" s="73" t="str">
        <f t="shared" si="36"/>
        <v/>
      </c>
      <c r="S391" s="73" t="str">
        <f t="shared" si="37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3"/>
        <v/>
      </c>
      <c r="O392" s="73" t="str">
        <f t="shared" si="34"/>
        <v/>
      </c>
      <c r="P392" s="73">
        <f t="shared" si="32"/>
        <v>0</v>
      </c>
      <c r="Q392" s="73" t="str">
        <f t="shared" si="35"/>
        <v/>
      </c>
      <c r="R392" s="73" t="str">
        <f t="shared" si="36"/>
        <v/>
      </c>
      <c r="S392" s="73" t="str">
        <f t="shared" si="37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3"/>
        <v/>
      </c>
      <c r="O393" s="73" t="str">
        <f t="shared" si="34"/>
        <v/>
      </c>
      <c r="P393" s="73">
        <f t="shared" si="32"/>
        <v>0</v>
      </c>
      <c r="Q393" s="73" t="str">
        <f t="shared" si="35"/>
        <v/>
      </c>
      <c r="R393" s="73" t="str">
        <f t="shared" si="36"/>
        <v/>
      </c>
      <c r="S393" s="73" t="str">
        <f t="shared" si="37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3"/>
        <v/>
      </c>
      <c r="O394" s="73" t="str">
        <f t="shared" si="34"/>
        <v/>
      </c>
      <c r="P394" s="73">
        <f t="shared" si="32"/>
        <v>0</v>
      </c>
      <c r="Q394" s="73" t="str">
        <f t="shared" si="35"/>
        <v/>
      </c>
      <c r="R394" s="73" t="str">
        <f t="shared" si="36"/>
        <v/>
      </c>
      <c r="S394" s="73" t="str">
        <f t="shared" si="37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3"/>
        <v/>
      </c>
      <c r="O395" s="73" t="str">
        <f t="shared" si="34"/>
        <v/>
      </c>
      <c r="P395" s="73">
        <f t="shared" si="32"/>
        <v>0</v>
      </c>
      <c r="Q395" s="73" t="str">
        <f t="shared" si="35"/>
        <v/>
      </c>
      <c r="R395" s="73" t="str">
        <f t="shared" si="36"/>
        <v/>
      </c>
      <c r="S395" s="73" t="str">
        <f t="shared" si="37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3"/>
        <v/>
      </c>
      <c r="O396" s="73" t="str">
        <f t="shared" si="34"/>
        <v/>
      </c>
      <c r="P396" s="73">
        <f t="shared" si="32"/>
        <v>0</v>
      </c>
      <c r="Q396" s="73" t="str">
        <f t="shared" si="35"/>
        <v/>
      </c>
      <c r="R396" s="73" t="str">
        <f t="shared" si="36"/>
        <v/>
      </c>
      <c r="S396" s="73" t="str">
        <f t="shared" si="37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3"/>
        <v/>
      </c>
      <c r="O397" s="73" t="str">
        <f t="shared" si="34"/>
        <v/>
      </c>
      <c r="P397" s="73">
        <f t="shared" si="32"/>
        <v>0</v>
      </c>
      <c r="Q397" s="73" t="str">
        <f t="shared" si="35"/>
        <v/>
      </c>
      <c r="R397" s="73" t="str">
        <f t="shared" si="36"/>
        <v/>
      </c>
      <c r="S397" s="73" t="str">
        <f t="shared" si="37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3"/>
        <v/>
      </c>
      <c r="O398" s="73" t="str">
        <f t="shared" si="34"/>
        <v/>
      </c>
      <c r="P398" s="73">
        <f t="shared" ref="P398:P461" si="38">IF($H398=0%,G398,"")</f>
        <v>0</v>
      </c>
      <c r="Q398" s="73" t="str">
        <f t="shared" si="35"/>
        <v/>
      </c>
      <c r="R398" s="73" t="str">
        <f t="shared" si="36"/>
        <v/>
      </c>
      <c r="S398" s="73" t="str">
        <f t="shared" si="37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9">IF(G399&amp;I399&amp;J399&amp;K399&amp;L399="","",G399+I399+J399-K399-L399)</f>
        <v/>
      </c>
      <c r="O399" s="73" t="str">
        <f t="shared" ref="O399:O462" si="40">IF($H399="E",G399,"")</f>
        <v/>
      </c>
      <c r="P399" s="73">
        <f t="shared" si="38"/>
        <v>0</v>
      </c>
      <c r="Q399" s="73" t="str">
        <f t="shared" si="35"/>
        <v/>
      </c>
      <c r="R399" s="73" t="str">
        <f t="shared" si="36"/>
        <v/>
      </c>
      <c r="S399" s="73" t="str">
        <f t="shared" si="37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9"/>
        <v/>
      </c>
      <c r="O400" s="73" t="str">
        <f t="shared" si="40"/>
        <v/>
      </c>
      <c r="P400" s="73">
        <f t="shared" si="38"/>
        <v>0</v>
      </c>
      <c r="Q400" s="73" t="str">
        <f t="shared" ref="Q400:Q463" si="41">IF(OR($H400=2%,$H400=6%,$H400=8%),$I400/$H400,IF($H400="0% Decreto",G400,""))</f>
        <v/>
      </c>
      <c r="R400" s="73" t="str">
        <f t="shared" ref="R400:R463" si="42">IF(OR($H400=15%,$H400=16%),$I400/$H400,"")</f>
        <v/>
      </c>
      <c r="S400" s="73" t="str">
        <f t="shared" ref="S400:S463" si="43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9"/>
        <v/>
      </c>
      <c r="O401" s="73" t="str">
        <f t="shared" si="40"/>
        <v/>
      </c>
      <c r="P401" s="73">
        <f t="shared" si="38"/>
        <v>0</v>
      </c>
      <c r="Q401" s="73" t="str">
        <f t="shared" si="41"/>
        <v/>
      </c>
      <c r="R401" s="73" t="str">
        <f t="shared" si="42"/>
        <v/>
      </c>
      <c r="S401" s="73" t="str">
        <f t="shared" si="43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9"/>
        <v/>
      </c>
      <c r="O402" s="73" t="str">
        <f t="shared" si="40"/>
        <v/>
      </c>
      <c r="P402" s="73">
        <f t="shared" si="38"/>
        <v>0</v>
      </c>
      <c r="Q402" s="73" t="str">
        <f t="shared" si="41"/>
        <v/>
      </c>
      <c r="R402" s="73" t="str">
        <f t="shared" si="42"/>
        <v/>
      </c>
      <c r="S402" s="73" t="str">
        <f t="shared" si="43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9"/>
        <v/>
      </c>
      <c r="O403" s="73" t="str">
        <f t="shared" si="40"/>
        <v/>
      </c>
      <c r="P403" s="73">
        <f t="shared" si="38"/>
        <v>0</v>
      </c>
      <c r="Q403" s="73" t="str">
        <f t="shared" si="41"/>
        <v/>
      </c>
      <c r="R403" s="73" t="str">
        <f t="shared" si="42"/>
        <v/>
      </c>
      <c r="S403" s="73" t="str">
        <f t="shared" si="43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9"/>
        <v/>
      </c>
      <c r="O404" s="73" t="str">
        <f t="shared" si="40"/>
        <v/>
      </c>
      <c r="P404" s="73">
        <f t="shared" si="38"/>
        <v>0</v>
      </c>
      <c r="Q404" s="73" t="str">
        <f t="shared" si="41"/>
        <v/>
      </c>
      <c r="R404" s="73" t="str">
        <f t="shared" si="42"/>
        <v/>
      </c>
      <c r="S404" s="73" t="str">
        <f t="shared" si="43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9"/>
        <v/>
      </c>
      <c r="O405" s="73" t="str">
        <f t="shared" si="40"/>
        <v/>
      </c>
      <c r="P405" s="73">
        <f t="shared" si="38"/>
        <v>0</v>
      </c>
      <c r="Q405" s="73" t="str">
        <f t="shared" si="41"/>
        <v/>
      </c>
      <c r="R405" s="73" t="str">
        <f t="shared" si="42"/>
        <v/>
      </c>
      <c r="S405" s="73" t="str">
        <f t="shared" si="43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9"/>
        <v/>
      </c>
      <c r="O406" s="73" t="str">
        <f t="shared" si="40"/>
        <v/>
      </c>
      <c r="P406" s="73">
        <f t="shared" si="38"/>
        <v>0</v>
      </c>
      <c r="Q406" s="73" t="str">
        <f t="shared" si="41"/>
        <v/>
      </c>
      <c r="R406" s="73" t="str">
        <f t="shared" si="42"/>
        <v/>
      </c>
      <c r="S406" s="73" t="str">
        <f t="shared" si="43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9"/>
        <v/>
      </c>
      <c r="O407" s="73" t="str">
        <f t="shared" si="40"/>
        <v/>
      </c>
      <c r="P407" s="73">
        <f t="shared" si="38"/>
        <v>0</v>
      </c>
      <c r="Q407" s="73" t="str">
        <f t="shared" si="41"/>
        <v/>
      </c>
      <c r="R407" s="73" t="str">
        <f t="shared" si="42"/>
        <v/>
      </c>
      <c r="S407" s="73" t="str">
        <f t="shared" si="43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9"/>
        <v/>
      </c>
      <c r="O408" s="73" t="str">
        <f t="shared" si="40"/>
        <v/>
      </c>
      <c r="P408" s="73">
        <f t="shared" si="38"/>
        <v>0</v>
      </c>
      <c r="Q408" s="73" t="str">
        <f t="shared" si="41"/>
        <v/>
      </c>
      <c r="R408" s="73" t="str">
        <f t="shared" si="42"/>
        <v/>
      </c>
      <c r="S408" s="73" t="str">
        <f t="shared" si="43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9"/>
        <v/>
      </c>
      <c r="O409" s="73" t="str">
        <f t="shared" si="40"/>
        <v/>
      </c>
      <c r="P409" s="73">
        <f t="shared" si="38"/>
        <v>0</v>
      </c>
      <c r="Q409" s="73" t="str">
        <f t="shared" si="41"/>
        <v/>
      </c>
      <c r="R409" s="73" t="str">
        <f t="shared" si="42"/>
        <v/>
      </c>
      <c r="S409" s="73" t="str">
        <f t="shared" si="43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9"/>
        <v/>
      </c>
      <c r="O410" s="73" t="str">
        <f t="shared" si="40"/>
        <v/>
      </c>
      <c r="P410" s="73">
        <f t="shared" si="38"/>
        <v>0</v>
      </c>
      <c r="Q410" s="73" t="str">
        <f t="shared" si="41"/>
        <v/>
      </c>
      <c r="R410" s="73" t="str">
        <f t="shared" si="42"/>
        <v/>
      </c>
      <c r="S410" s="73" t="str">
        <f t="shared" si="43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9"/>
        <v/>
      </c>
      <c r="O411" s="73" t="str">
        <f t="shared" si="40"/>
        <v/>
      </c>
      <c r="P411" s="73">
        <f t="shared" si="38"/>
        <v>0</v>
      </c>
      <c r="Q411" s="73" t="str">
        <f t="shared" si="41"/>
        <v/>
      </c>
      <c r="R411" s="73" t="str">
        <f t="shared" si="42"/>
        <v/>
      </c>
      <c r="S411" s="73" t="str">
        <f t="shared" si="43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9"/>
        <v/>
      </c>
      <c r="O412" s="73" t="str">
        <f t="shared" si="40"/>
        <v/>
      </c>
      <c r="P412" s="73">
        <f t="shared" si="38"/>
        <v>0</v>
      </c>
      <c r="Q412" s="73" t="str">
        <f t="shared" si="41"/>
        <v/>
      </c>
      <c r="R412" s="73" t="str">
        <f t="shared" si="42"/>
        <v/>
      </c>
      <c r="S412" s="73" t="str">
        <f t="shared" si="43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9"/>
        <v/>
      </c>
      <c r="O413" s="73" t="str">
        <f t="shared" si="40"/>
        <v/>
      </c>
      <c r="P413" s="73">
        <f t="shared" si="38"/>
        <v>0</v>
      </c>
      <c r="Q413" s="73" t="str">
        <f t="shared" si="41"/>
        <v/>
      </c>
      <c r="R413" s="73" t="str">
        <f t="shared" si="42"/>
        <v/>
      </c>
      <c r="S413" s="73" t="str">
        <f t="shared" si="43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9"/>
        <v/>
      </c>
      <c r="O414" s="73" t="str">
        <f t="shared" si="40"/>
        <v/>
      </c>
      <c r="P414" s="73">
        <f t="shared" si="38"/>
        <v>0</v>
      </c>
      <c r="Q414" s="73" t="str">
        <f t="shared" si="41"/>
        <v/>
      </c>
      <c r="R414" s="73" t="str">
        <f t="shared" si="42"/>
        <v/>
      </c>
      <c r="S414" s="73" t="str">
        <f t="shared" si="43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9"/>
        <v/>
      </c>
      <c r="O415" s="73" t="str">
        <f t="shared" si="40"/>
        <v/>
      </c>
      <c r="P415" s="73">
        <f t="shared" si="38"/>
        <v>0</v>
      </c>
      <c r="Q415" s="73" t="str">
        <f t="shared" si="41"/>
        <v/>
      </c>
      <c r="R415" s="73" t="str">
        <f t="shared" si="42"/>
        <v/>
      </c>
      <c r="S415" s="73" t="str">
        <f t="shared" si="43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9"/>
        <v/>
      </c>
      <c r="O416" s="73" t="str">
        <f t="shared" si="40"/>
        <v/>
      </c>
      <c r="P416" s="73">
        <f t="shared" si="38"/>
        <v>0</v>
      </c>
      <c r="Q416" s="73" t="str">
        <f t="shared" si="41"/>
        <v/>
      </c>
      <c r="R416" s="73" t="str">
        <f t="shared" si="42"/>
        <v/>
      </c>
      <c r="S416" s="73" t="str">
        <f t="shared" si="43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9"/>
        <v/>
      </c>
      <c r="O417" s="73" t="str">
        <f t="shared" si="40"/>
        <v/>
      </c>
      <c r="P417" s="73">
        <f t="shared" si="38"/>
        <v>0</v>
      </c>
      <c r="Q417" s="73" t="str">
        <f t="shared" si="41"/>
        <v/>
      </c>
      <c r="R417" s="73" t="str">
        <f t="shared" si="42"/>
        <v/>
      </c>
      <c r="S417" s="73" t="str">
        <f t="shared" si="43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9"/>
        <v/>
      </c>
      <c r="O418" s="73" t="str">
        <f t="shared" si="40"/>
        <v/>
      </c>
      <c r="P418" s="73">
        <f t="shared" si="38"/>
        <v>0</v>
      </c>
      <c r="Q418" s="73" t="str">
        <f t="shared" si="41"/>
        <v/>
      </c>
      <c r="R418" s="73" t="str">
        <f t="shared" si="42"/>
        <v/>
      </c>
      <c r="S418" s="73" t="str">
        <f t="shared" si="43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9"/>
        <v/>
      </c>
      <c r="O419" s="73" t="str">
        <f t="shared" si="40"/>
        <v/>
      </c>
      <c r="P419" s="73">
        <f t="shared" si="38"/>
        <v>0</v>
      </c>
      <c r="Q419" s="73" t="str">
        <f t="shared" si="41"/>
        <v/>
      </c>
      <c r="R419" s="73" t="str">
        <f t="shared" si="42"/>
        <v/>
      </c>
      <c r="S419" s="73" t="str">
        <f t="shared" si="43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9"/>
        <v/>
      </c>
      <c r="O420" s="73" t="str">
        <f t="shared" si="40"/>
        <v/>
      </c>
      <c r="P420" s="73">
        <f t="shared" si="38"/>
        <v>0</v>
      </c>
      <c r="Q420" s="73" t="str">
        <f t="shared" si="41"/>
        <v/>
      </c>
      <c r="R420" s="73" t="str">
        <f t="shared" si="42"/>
        <v/>
      </c>
      <c r="S420" s="73" t="str">
        <f t="shared" si="43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9"/>
        <v/>
      </c>
      <c r="O421" s="73" t="str">
        <f t="shared" si="40"/>
        <v/>
      </c>
      <c r="P421" s="73">
        <f t="shared" si="38"/>
        <v>0</v>
      </c>
      <c r="Q421" s="73" t="str">
        <f t="shared" si="41"/>
        <v/>
      </c>
      <c r="R421" s="73" t="str">
        <f t="shared" si="42"/>
        <v/>
      </c>
      <c r="S421" s="73" t="str">
        <f t="shared" si="43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9"/>
        <v/>
      </c>
      <c r="O422" s="73" t="str">
        <f t="shared" si="40"/>
        <v/>
      </c>
      <c r="P422" s="73">
        <f t="shared" si="38"/>
        <v>0</v>
      </c>
      <c r="Q422" s="73" t="str">
        <f t="shared" si="41"/>
        <v/>
      </c>
      <c r="R422" s="73" t="str">
        <f t="shared" si="42"/>
        <v/>
      </c>
      <c r="S422" s="73" t="str">
        <f t="shared" si="43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9"/>
        <v/>
      </c>
      <c r="O423" s="73" t="str">
        <f t="shared" si="40"/>
        <v/>
      </c>
      <c r="P423" s="73">
        <f t="shared" si="38"/>
        <v>0</v>
      </c>
      <c r="Q423" s="73" t="str">
        <f t="shared" si="41"/>
        <v/>
      </c>
      <c r="R423" s="73" t="str">
        <f t="shared" si="42"/>
        <v/>
      </c>
      <c r="S423" s="73" t="str">
        <f t="shared" si="43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9"/>
        <v/>
      </c>
      <c r="O424" s="73" t="str">
        <f t="shared" si="40"/>
        <v/>
      </c>
      <c r="P424" s="73">
        <f t="shared" si="38"/>
        <v>0</v>
      </c>
      <c r="Q424" s="73" t="str">
        <f t="shared" si="41"/>
        <v/>
      </c>
      <c r="R424" s="73" t="str">
        <f t="shared" si="42"/>
        <v/>
      </c>
      <c r="S424" s="73" t="str">
        <f t="shared" si="43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9"/>
        <v/>
      </c>
      <c r="O425" s="73" t="str">
        <f t="shared" si="40"/>
        <v/>
      </c>
      <c r="P425" s="73">
        <f t="shared" si="38"/>
        <v>0</v>
      </c>
      <c r="Q425" s="73" t="str">
        <f t="shared" si="41"/>
        <v/>
      </c>
      <c r="R425" s="73" t="str">
        <f t="shared" si="42"/>
        <v/>
      </c>
      <c r="S425" s="73" t="str">
        <f t="shared" si="43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9"/>
        <v/>
      </c>
      <c r="O426" s="73" t="str">
        <f t="shared" si="40"/>
        <v/>
      </c>
      <c r="P426" s="73">
        <f t="shared" si="38"/>
        <v>0</v>
      </c>
      <c r="Q426" s="73" t="str">
        <f t="shared" si="41"/>
        <v/>
      </c>
      <c r="R426" s="73" t="str">
        <f t="shared" si="42"/>
        <v/>
      </c>
      <c r="S426" s="73" t="str">
        <f t="shared" si="43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9"/>
        <v/>
      </c>
      <c r="O427" s="73" t="str">
        <f t="shared" si="40"/>
        <v/>
      </c>
      <c r="P427" s="73">
        <f t="shared" si="38"/>
        <v>0</v>
      </c>
      <c r="Q427" s="73" t="str">
        <f t="shared" si="41"/>
        <v/>
      </c>
      <c r="R427" s="73" t="str">
        <f t="shared" si="42"/>
        <v/>
      </c>
      <c r="S427" s="73" t="str">
        <f t="shared" si="43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9"/>
        <v/>
      </c>
      <c r="O428" s="73" t="str">
        <f t="shared" si="40"/>
        <v/>
      </c>
      <c r="P428" s="73">
        <f t="shared" si="38"/>
        <v>0</v>
      </c>
      <c r="Q428" s="73" t="str">
        <f t="shared" si="41"/>
        <v/>
      </c>
      <c r="R428" s="73" t="str">
        <f t="shared" si="42"/>
        <v/>
      </c>
      <c r="S428" s="73" t="str">
        <f t="shared" si="43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9"/>
        <v/>
      </c>
      <c r="O429" s="73" t="str">
        <f t="shared" si="40"/>
        <v/>
      </c>
      <c r="P429" s="73">
        <f t="shared" si="38"/>
        <v>0</v>
      </c>
      <c r="Q429" s="73" t="str">
        <f t="shared" si="41"/>
        <v/>
      </c>
      <c r="R429" s="73" t="str">
        <f t="shared" si="42"/>
        <v/>
      </c>
      <c r="S429" s="73" t="str">
        <f t="shared" si="43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9"/>
        <v/>
      </c>
      <c r="O430" s="73" t="str">
        <f t="shared" si="40"/>
        <v/>
      </c>
      <c r="P430" s="73">
        <f t="shared" si="38"/>
        <v>0</v>
      </c>
      <c r="Q430" s="73" t="str">
        <f t="shared" si="41"/>
        <v/>
      </c>
      <c r="R430" s="73" t="str">
        <f t="shared" si="42"/>
        <v/>
      </c>
      <c r="S430" s="73" t="str">
        <f t="shared" si="43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9"/>
        <v/>
      </c>
      <c r="O431" s="73" t="str">
        <f t="shared" si="40"/>
        <v/>
      </c>
      <c r="P431" s="73">
        <f t="shared" si="38"/>
        <v>0</v>
      </c>
      <c r="Q431" s="73" t="str">
        <f t="shared" si="41"/>
        <v/>
      </c>
      <c r="R431" s="73" t="str">
        <f t="shared" si="42"/>
        <v/>
      </c>
      <c r="S431" s="73" t="str">
        <f t="shared" si="43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9"/>
        <v/>
      </c>
      <c r="O432" s="73" t="str">
        <f t="shared" si="40"/>
        <v/>
      </c>
      <c r="P432" s="73">
        <f t="shared" si="38"/>
        <v>0</v>
      </c>
      <c r="Q432" s="73" t="str">
        <f t="shared" si="41"/>
        <v/>
      </c>
      <c r="R432" s="73" t="str">
        <f t="shared" si="42"/>
        <v/>
      </c>
      <c r="S432" s="73" t="str">
        <f t="shared" si="43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9"/>
        <v/>
      </c>
      <c r="O433" s="73" t="str">
        <f t="shared" si="40"/>
        <v/>
      </c>
      <c r="P433" s="73">
        <f t="shared" si="38"/>
        <v>0</v>
      </c>
      <c r="Q433" s="73" t="str">
        <f t="shared" si="41"/>
        <v/>
      </c>
      <c r="R433" s="73" t="str">
        <f t="shared" si="42"/>
        <v/>
      </c>
      <c r="S433" s="73" t="str">
        <f t="shared" si="43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9"/>
        <v/>
      </c>
      <c r="O434" s="73" t="str">
        <f t="shared" si="40"/>
        <v/>
      </c>
      <c r="P434" s="73">
        <f t="shared" si="38"/>
        <v>0</v>
      </c>
      <c r="Q434" s="73" t="str">
        <f t="shared" si="41"/>
        <v/>
      </c>
      <c r="R434" s="73" t="str">
        <f t="shared" si="42"/>
        <v/>
      </c>
      <c r="S434" s="73" t="str">
        <f t="shared" si="43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9"/>
        <v/>
      </c>
      <c r="O435" s="73" t="str">
        <f t="shared" si="40"/>
        <v/>
      </c>
      <c r="P435" s="73">
        <f t="shared" si="38"/>
        <v>0</v>
      </c>
      <c r="Q435" s="73" t="str">
        <f t="shared" si="41"/>
        <v/>
      </c>
      <c r="R435" s="73" t="str">
        <f t="shared" si="42"/>
        <v/>
      </c>
      <c r="S435" s="73" t="str">
        <f t="shared" si="43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9"/>
        <v/>
      </c>
      <c r="O436" s="73" t="str">
        <f t="shared" si="40"/>
        <v/>
      </c>
      <c r="P436" s="73">
        <f t="shared" si="38"/>
        <v>0</v>
      </c>
      <c r="Q436" s="73" t="str">
        <f t="shared" si="41"/>
        <v/>
      </c>
      <c r="R436" s="73" t="str">
        <f t="shared" si="42"/>
        <v/>
      </c>
      <c r="S436" s="73" t="str">
        <f t="shared" si="43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9"/>
        <v/>
      </c>
      <c r="O437" s="73" t="str">
        <f t="shared" si="40"/>
        <v/>
      </c>
      <c r="P437" s="73">
        <f t="shared" si="38"/>
        <v>0</v>
      </c>
      <c r="Q437" s="73" t="str">
        <f t="shared" si="41"/>
        <v/>
      </c>
      <c r="R437" s="73" t="str">
        <f t="shared" si="42"/>
        <v/>
      </c>
      <c r="S437" s="73" t="str">
        <f t="shared" si="43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9"/>
        <v/>
      </c>
      <c r="O438" s="73" t="str">
        <f t="shared" si="40"/>
        <v/>
      </c>
      <c r="P438" s="73">
        <f t="shared" si="38"/>
        <v>0</v>
      </c>
      <c r="Q438" s="73" t="str">
        <f t="shared" si="41"/>
        <v/>
      </c>
      <c r="R438" s="73" t="str">
        <f t="shared" si="42"/>
        <v/>
      </c>
      <c r="S438" s="73" t="str">
        <f t="shared" si="43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9"/>
        <v/>
      </c>
      <c r="O439" s="73" t="str">
        <f t="shared" si="40"/>
        <v/>
      </c>
      <c r="P439" s="73">
        <f t="shared" si="38"/>
        <v>0</v>
      </c>
      <c r="Q439" s="73" t="str">
        <f t="shared" si="41"/>
        <v/>
      </c>
      <c r="R439" s="73" t="str">
        <f t="shared" si="42"/>
        <v/>
      </c>
      <c r="S439" s="73" t="str">
        <f t="shared" si="43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9"/>
        <v/>
      </c>
      <c r="O440" s="73" t="str">
        <f t="shared" si="40"/>
        <v/>
      </c>
      <c r="P440" s="73">
        <f t="shared" si="38"/>
        <v>0</v>
      </c>
      <c r="Q440" s="73" t="str">
        <f t="shared" si="41"/>
        <v/>
      </c>
      <c r="R440" s="73" t="str">
        <f t="shared" si="42"/>
        <v/>
      </c>
      <c r="S440" s="73" t="str">
        <f t="shared" si="43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9"/>
        <v/>
      </c>
      <c r="O441" s="73" t="str">
        <f t="shared" si="40"/>
        <v/>
      </c>
      <c r="P441" s="73">
        <f t="shared" si="38"/>
        <v>0</v>
      </c>
      <c r="Q441" s="73" t="str">
        <f t="shared" si="41"/>
        <v/>
      </c>
      <c r="R441" s="73" t="str">
        <f t="shared" si="42"/>
        <v/>
      </c>
      <c r="S441" s="73" t="str">
        <f t="shared" si="43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9"/>
        <v/>
      </c>
      <c r="O442" s="73" t="str">
        <f t="shared" si="40"/>
        <v/>
      </c>
      <c r="P442" s="73">
        <f t="shared" si="38"/>
        <v>0</v>
      </c>
      <c r="Q442" s="73" t="str">
        <f t="shared" si="41"/>
        <v/>
      </c>
      <c r="R442" s="73" t="str">
        <f t="shared" si="42"/>
        <v/>
      </c>
      <c r="S442" s="73" t="str">
        <f t="shared" si="43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9"/>
        <v/>
      </c>
      <c r="O443" s="73" t="str">
        <f t="shared" si="40"/>
        <v/>
      </c>
      <c r="P443" s="73">
        <f t="shared" si="38"/>
        <v>0</v>
      </c>
      <c r="Q443" s="73" t="str">
        <f t="shared" si="41"/>
        <v/>
      </c>
      <c r="R443" s="73" t="str">
        <f t="shared" si="42"/>
        <v/>
      </c>
      <c r="S443" s="73" t="str">
        <f t="shared" si="43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9"/>
        <v/>
      </c>
      <c r="O444" s="73" t="str">
        <f t="shared" si="40"/>
        <v/>
      </c>
      <c r="P444" s="73">
        <f t="shared" si="38"/>
        <v>0</v>
      </c>
      <c r="Q444" s="73" t="str">
        <f t="shared" si="41"/>
        <v/>
      </c>
      <c r="R444" s="73" t="str">
        <f t="shared" si="42"/>
        <v/>
      </c>
      <c r="S444" s="73" t="str">
        <f t="shared" si="43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9"/>
        <v/>
      </c>
      <c r="O445" s="73" t="str">
        <f t="shared" si="40"/>
        <v/>
      </c>
      <c r="P445" s="73">
        <f t="shared" si="38"/>
        <v>0</v>
      </c>
      <c r="Q445" s="73" t="str">
        <f t="shared" si="41"/>
        <v/>
      </c>
      <c r="R445" s="73" t="str">
        <f t="shared" si="42"/>
        <v/>
      </c>
      <c r="S445" s="73" t="str">
        <f t="shared" si="43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9"/>
        <v/>
      </c>
      <c r="O446" s="73" t="str">
        <f t="shared" si="40"/>
        <v/>
      </c>
      <c r="P446" s="73">
        <f t="shared" si="38"/>
        <v>0</v>
      </c>
      <c r="Q446" s="73" t="str">
        <f t="shared" si="41"/>
        <v/>
      </c>
      <c r="R446" s="73" t="str">
        <f t="shared" si="42"/>
        <v/>
      </c>
      <c r="S446" s="73" t="str">
        <f t="shared" si="43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9"/>
        <v/>
      </c>
      <c r="O447" s="73" t="str">
        <f t="shared" si="40"/>
        <v/>
      </c>
      <c r="P447" s="73">
        <f t="shared" si="38"/>
        <v>0</v>
      </c>
      <c r="Q447" s="73" t="str">
        <f t="shared" si="41"/>
        <v/>
      </c>
      <c r="R447" s="73" t="str">
        <f t="shared" si="42"/>
        <v/>
      </c>
      <c r="S447" s="73" t="str">
        <f t="shared" si="43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9"/>
        <v/>
      </c>
      <c r="O448" s="73" t="str">
        <f t="shared" si="40"/>
        <v/>
      </c>
      <c r="P448" s="73">
        <f t="shared" si="38"/>
        <v>0</v>
      </c>
      <c r="Q448" s="73" t="str">
        <f t="shared" si="41"/>
        <v/>
      </c>
      <c r="R448" s="73" t="str">
        <f t="shared" si="42"/>
        <v/>
      </c>
      <c r="S448" s="73" t="str">
        <f t="shared" si="43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9"/>
        <v/>
      </c>
      <c r="O449" s="73" t="str">
        <f t="shared" si="40"/>
        <v/>
      </c>
      <c r="P449" s="73">
        <f t="shared" si="38"/>
        <v>0</v>
      </c>
      <c r="Q449" s="73" t="str">
        <f t="shared" si="41"/>
        <v/>
      </c>
      <c r="R449" s="73" t="str">
        <f t="shared" si="42"/>
        <v/>
      </c>
      <c r="S449" s="73" t="str">
        <f t="shared" si="43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9"/>
        <v/>
      </c>
      <c r="O450" s="73" t="str">
        <f t="shared" si="40"/>
        <v/>
      </c>
      <c r="P450" s="73">
        <f t="shared" si="38"/>
        <v>0</v>
      </c>
      <c r="Q450" s="73" t="str">
        <f t="shared" si="41"/>
        <v/>
      </c>
      <c r="R450" s="73" t="str">
        <f t="shared" si="42"/>
        <v/>
      </c>
      <c r="S450" s="73" t="str">
        <f t="shared" si="43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9"/>
        <v/>
      </c>
      <c r="O451" s="73" t="str">
        <f t="shared" si="40"/>
        <v/>
      </c>
      <c r="P451" s="73">
        <f t="shared" si="38"/>
        <v>0</v>
      </c>
      <c r="Q451" s="73" t="str">
        <f t="shared" si="41"/>
        <v/>
      </c>
      <c r="R451" s="73" t="str">
        <f t="shared" si="42"/>
        <v/>
      </c>
      <c r="S451" s="73" t="str">
        <f t="shared" si="43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9"/>
        <v/>
      </c>
      <c r="O452" s="73" t="str">
        <f t="shared" si="40"/>
        <v/>
      </c>
      <c r="P452" s="73">
        <f t="shared" si="38"/>
        <v>0</v>
      </c>
      <c r="Q452" s="73" t="str">
        <f t="shared" si="41"/>
        <v/>
      </c>
      <c r="R452" s="73" t="str">
        <f t="shared" si="42"/>
        <v/>
      </c>
      <c r="S452" s="73" t="str">
        <f t="shared" si="43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9"/>
        <v/>
      </c>
      <c r="O453" s="73" t="str">
        <f t="shared" si="40"/>
        <v/>
      </c>
      <c r="P453" s="73">
        <f t="shared" si="38"/>
        <v>0</v>
      </c>
      <c r="Q453" s="73" t="str">
        <f t="shared" si="41"/>
        <v/>
      </c>
      <c r="R453" s="73" t="str">
        <f t="shared" si="42"/>
        <v/>
      </c>
      <c r="S453" s="73" t="str">
        <f t="shared" si="43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9"/>
        <v/>
      </c>
      <c r="O454" s="73" t="str">
        <f t="shared" si="40"/>
        <v/>
      </c>
      <c r="P454" s="73">
        <f t="shared" si="38"/>
        <v>0</v>
      </c>
      <c r="Q454" s="73" t="str">
        <f t="shared" si="41"/>
        <v/>
      </c>
      <c r="R454" s="73" t="str">
        <f t="shared" si="42"/>
        <v/>
      </c>
      <c r="S454" s="73" t="str">
        <f t="shared" si="43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9"/>
        <v/>
      </c>
      <c r="O455" s="73" t="str">
        <f t="shared" si="40"/>
        <v/>
      </c>
      <c r="P455" s="73">
        <f t="shared" si="38"/>
        <v>0</v>
      </c>
      <c r="Q455" s="73" t="str">
        <f t="shared" si="41"/>
        <v/>
      </c>
      <c r="R455" s="73" t="str">
        <f t="shared" si="42"/>
        <v/>
      </c>
      <c r="S455" s="73" t="str">
        <f t="shared" si="43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9"/>
        <v/>
      </c>
      <c r="O456" s="73" t="str">
        <f t="shared" si="40"/>
        <v/>
      </c>
      <c r="P456" s="73">
        <f t="shared" si="38"/>
        <v>0</v>
      </c>
      <c r="Q456" s="73" t="str">
        <f t="shared" si="41"/>
        <v/>
      </c>
      <c r="R456" s="73" t="str">
        <f t="shared" si="42"/>
        <v/>
      </c>
      <c r="S456" s="73" t="str">
        <f t="shared" si="43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9"/>
        <v/>
      </c>
      <c r="O457" s="73" t="str">
        <f t="shared" si="40"/>
        <v/>
      </c>
      <c r="P457" s="73">
        <f t="shared" si="38"/>
        <v>0</v>
      </c>
      <c r="Q457" s="73" t="str">
        <f t="shared" si="41"/>
        <v/>
      </c>
      <c r="R457" s="73" t="str">
        <f t="shared" si="42"/>
        <v/>
      </c>
      <c r="S457" s="73" t="str">
        <f t="shared" si="43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9"/>
        <v/>
      </c>
      <c r="O458" s="73" t="str">
        <f t="shared" si="40"/>
        <v/>
      </c>
      <c r="P458" s="73">
        <f t="shared" si="38"/>
        <v>0</v>
      </c>
      <c r="Q458" s="73" t="str">
        <f t="shared" si="41"/>
        <v/>
      </c>
      <c r="R458" s="73" t="str">
        <f t="shared" si="42"/>
        <v/>
      </c>
      <c r="S458" s="73" t="str">
        <f t="shared" si="43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9"/>
        <v/>
      </c>
      <c r="O459" s="73" t="str">
        <f t="shared" si="40"/>
        <v/>
      </c>
      <c r="P459" s="73">
        <f t="shared" si="38"/>
        <v>0</v>
      </c>
      <c r="Q459" s="73" t="str">
        <f t="shared" si="41"/>
        <v/>
      </c>
      <c r="R459" s="73" t="str">
        <f t="shared" si="42"/>
        <v/>
      </c>
      <c r="S459" s="73" t="str">
        <f t="shared" si="43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9"/>
        <v/>
      </c>
      <c r="O460" s="73" t="str">
        <f t="shared" si="40"/>
        <v/>
      </c>
      <c r="P460" s="73">
        <f t="shared" si="38"/>
        <v>0</v>
      </c>
      <c r="Q460" s="73" t="str">
        <f t="shared" si="41"/>
        <v/>
      </c>
      <c r="R460" s="73" t="str">
        <f t="shared" si="42"/>
        <v/>
      </c>
      <c r="S460" s="73" t="str">
        <f t="shared" si="43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9"/>
        <v/>
      </c>
      <c r="O461" s="73" t="str">
        <f t="shared" si="40"/>
        <v/>
      </c>
      <c r="P461" s="73">
        <f t="shared" si="38"/>
        <v>0</v>
      </c>
      <c r="Q461" s="73" t="str">
        <f t="shared" si="41"/>
        <v/>
      </c>
      <c r="R461" s="73" t="str">
        <f t="shared" si="42"/>
        <v/>
      </c>
      <c r="S461" s="73" t="str">
        <f t="shared" si="43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9"/>
        <v/>
      </c>
      <c r="O462" s="73" t="str">
        <f t="shared" si="40"/>
        <v/>
      </c>
      <c r="P462" s="73">
        <f t="shared" ref="P462:P513" si="44">IF($H462=0%,G462,"")</f>
        <v>0</v>
      </c>
      <c r="Q462" s="73" t="str">
        <f t="shared" si="41"/>
        <v/>
      </c>
      <c r="R462" s="73" t="str">
        <f t="shared" si="42"/>
        <v/>
      </c>
      <c r="S462" s="73" t="str">
        <f t="shared" si="43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5">IF(G463&amp;I463&amp;J463&amp;K463&amp;L463="","",G463+I463+J463-K463-L463)</f>
        <v/>
      </c>
      <c r="O463" s="73" t="str">
        <f t="shared" ref="O463:O513" si="46">IF($H463="E",G463,"")</f>
        <v/>
      </c>
      <c r="P463" s="73">
        <f t="shared" si="44"/>
        <v>0</v>
      </c>
      <c r="Q463" s="73" t="str">
        <f t="shared" si="41"/>
        <v/>
      </c>
      <c r="R463" s="73" t="str">
        <f t="shared" si="42"/>
        <v/>
      </c>
      <c r="S463" s="73" t="str">
        <f t="shared" si="43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5"/>
        <v/>
      </c>
      <c r="O464" s="73" t="str">
        <f t="shared" si="46"/>
        <v/>
      </c>
      <c r="P464" s="73">
        <f t="shared" si="44"/>
        <v>0</v>
      </c>
      <c r="Q464" s="73" t="str">
        <f t="shared" ref="Q464:Q513" si="47">IF(OR($H464=2%,$H464=6%,$H464=8%),$I464/$H464,IF($H464="0% Decreto",G464,""))</f>
        <v/>
      </c>
      <c r="R464" s="73" t="str">
        <f t="shared" ref="R464:R513" si="48">IF(OR($H464=15%,$H464=16%),$I464/$H464,"")</f>
        <v/>
      </c>
      <c r="S464" s="73" t="str">
        <f t="shared" ref="S464:S513" si="49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5"/>
        <v/>
      </c>
      <c r="O465" s="73" t="str">
        <f t="shared" si="46"/>
        <v/>
      </c>
      <c r="P465" s="73">
        <f t="shared" si="44"/>
        <v>0</v>
      </c>
      <c r="Q465" s="73" t="str">
        <f t="shared" si="47"/>
        <v/>
      </c>
      <c r="R465" s="73" t="str">
        <f t="shared" si="48"/>
        <v/>
      </c>
      <c r="S465" s="73" t="str">
        <f t="shared" si="49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5"/>
        <v/>
      </c>
      <c r="O466" s="73" t="str">
        <f t="shared" si="46"/>
        <v/>
      </c>
      <c r="P466" s="73">
        <f t="shared" si="44"/>
        <v>0</v>
      </c>
      <c r="Q466" s="73" t="str">
        <f t="shared" si="47"/>
        <v/>
      </c>
      <c r="R466" s="73" t="str">
        <f t="shared" si="48"/>
        <v/>
      </c>
      <c r="S466" s="73" t="str">
        <f t="shared" si="49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5"/>
        <v/>
      </c>
      <c r="O467" s="73" t="str">
        <f t="shared" si="46"/>
        <v/>
      </c>
      <c r="P467" s="73">
        <f t="shared" si="44"/>
        <v>0</v>
      </c>
      <c r="Q467" s="73" t="str">
        <f t="shared" si="47"/>
        <v/>
      </c>
      <c r="R467" s="73" t="str">
        <f t="shared" si="48"/>
        <v/>
      </c>
      <c r="S467" s="73" t="str">
        <f t="shared" si="49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5"/>
        <v/>
      </c>
      <c r="O468" s="73" t="str">
        <f t="shared" si="46"/>
        <v/>
      </c>
      <c r="P468" s="73">
        <f t="shared" si="44"/>
        <v>0</v>
      </c>
      <c r="Q468" s="73" t="str">
        <f t="shared" si="47"/>
        <v/>
      </c>
      <c r="R468" s="73" t="str">
        <f t="shared" si="48"/>
        <v/>
      </c>
      <c r="S468" s="73" t="str">
        <f t="shared" si="49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5"/>
        <v/>
      </c>
      <c r="O469" s="73" t="str">
        <f t="shared" si="46"/>
        <v/>
      </c>
      <c r="P469" s="73">
        <f t="shared" si="44"/>
        <v>0</v>
      </c>
      <c r="Q469" s="73" t="str">
        <f t="shared" si="47"/>
        <v/>
      </c>
      <c r="R469" s="73" t="str">
        <f t="shared" si="48"/>
        <v/>
      </c>
      <c r="S469" s="73" t="str">
        <f t="shared" si="49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5"/>
        <v/>
      </c>
      <c r="O470" s="73" t="str">
        <f t="shared" si="46"/>
        <v/>
      </c>
      <c r="P470" s="73">
        <f t="shared" si="44"/>
        <v>0</v>
      </c>
      <c r="Q470" s="73" t="str">
        <f t="shared" si="47"/>
        <v/>
      </c>
      <c r="R470" s="73" t="str">
        <f t="shared" si="48"/>
        <v/>
      </c>
      <c r="S470" s="73" t="str">
        <f t="shared" si="49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5"/>
        <v/>
      </c>
      <c r="O471" s="73" t="str">
        <f t="shared" si="46"/>
        <v/>
      </c>
      <c r="P471" s="73">
        <f t="shared" si="44"/>
        <v>0</v>
      </c>
      <c r="Q471" s="73" t="str">
        <f t="shared" si="47"/>
        <v/>
      </c>
      <c r="R471" s="73" t="str">
        <f t="shared" si="48"/>
        <v/>
      </c>
      <c r="S471" s="73" t="str">
        <f t="shared" si="49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5"/>
        <v/>
      </c>
      <c r="O472" s="73" t="str">
        <f t="shared" si="46"/>
        <v/>
      </c>
      <c r="P472" s="73">
        <f t="shared" si="44"/>
        <v>0</v>
      </c>
      <c r="Q472" s="73" t="str">
        <f t="shared" si="47"/>
        <v/>
      </c>
      <c r="R472" s="73" t="str">
        <f t="shared" si="48"/>
        <v/>
      </c>
      <c r="S472" s="73" t="str">
        <f t="shared" si="49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5"/>
        <v/>
      </c>
      <c r="O473" s="73" t="str">
        <f t="shared" si="46"/>
        <v/>
      </c>
      <c r="P473" s="73">
        <f t="shared" si="44"/>
        <v>0</v>
      </c>
      <c r="Q473" s="73" t="str">
        <f t="shared" si="47"/>
        <v/>
      </c>
      <c r="R473" s="73" t="str">
        <f t="shared" si="48"/>
        <v/>
      </c>
      <c r="S473" s="73" t="str">
        <f t="shared" si="49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5"/>
        <v/>
      </c>
      <c r="O474" s="73" t="str">
        <f t="shared" si="46"/>
        <v/>
      </c>
      <c r="P474" s="73">
        <f t="shared" si="44"/>
        <v>0</v>
      </c>
      <c r="Q474" s="73" t="str">
        <f t="shared" si="47"/>
        <v/>
      </c>
      <c r="R474" s="73" t="str">
        <f t="shared" si="48"/>
        <v/>
      </c>
      <c r="S474" s="73" t="str">
        <f t="shared" si="49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5"/>
        <v/>
      </c>
      <c r="O475" s="73" t="str">
        <f t="shared" si="46"/>
        <v/>
      </c>
      <c r="P475" s="73">
        <f t="shared" si="44"/>
        <v>0</v>
      </c>
      <c r="Q475" s="73" t="str">
        <f t="shared" si="47"/>
        <v/>
      </c>
      <c r="R475" s="73" t="str">
        <f t="shared" si="48"/>
        <v/>
      </c>
      <c r="S475" s="73" t="str">
        <f t="shared" si="49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5"/>
        <v/>
      </c>
      <c r="O476" s="73" t="str">
        <f t="shared" si="46"/>
        <v/>
      </c>
      <c r="P476" s="73">
        <f t="shared" si="44"/>
        <v>0</v>
      </c>
      <c r="Q476" s="73" t="str">
        <f t="shared" si="47"/>
        <v/>
      </c>
      <c r="R476" s="73" t="str">
        <f t="shared" si="48"/>
        <v/>
      </c>
      <c r="S476" s="73" t="str">
        <f t="shared" si="49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5"/>
        <v/>
      </c>
      <c r="O477" s="73" t="str">
        <f t="shared" si="46"/>
        <v/>
      </c>
      <c r="P477" s="73">
        <f t="shared" si="44"/>
        <v>0</v>
      </c>
      <c r="Q477" s="73" t="str">
        <f t="shared" si="47"/>
        <v/>
      </c>
      <c r="R477" s="73" t="str">
        <f t="shared" si="48"/>
        <v/>
      </c>
      <c r="S477" s="73" t="str">
        <f t="shared" si="49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5"/>
        <v/>
      </c>
      <c r="O478" s="73" t="str">
        <f t="shared" si="46"/>
        <v/>
      </c>
      <c r="P478" s="73">
        <f t="shared" si="44"/>
        <v>0</v>
      </c>
      <c r="Q478" s="73" t="str">
        <f t="shared" si="47"/>
        <v/>
      </c>
      <c r="R478" s="73" t="str">
        <f t="shared" si="48"/>
        <v/>
      </c>
      <c r="S478" s="73" t="str">
        <f t="shared" si="49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5"/>
        <v/>
      </c>
      <c r="O479" s="73" t="str">
        <f t="shared" si="46"/>
        <v/>
      </c>
      <c r="P479" s="73">
        <f t="shared" si="44"/>
        <v>0</v>
      </c>
      <c r="Q479" s="73" t="str">
        <f t="shared" si="47"/>
        <v/>
      </c>
      <c r="R479" s="73" t="str">
        <f t="shared" si="48"/>
        <v/>
      </c>
      <c r="S479" s="73" t="str">
        <f t="shared" si="49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5"/>
        <v/>
      </c>
      <c r="O480" s="73" t="str">
        <f t="shared" si="46"/>
        <v/>
      </c>
      <c r="P480" s="73">
        <f t="shared" si="44"/>
        <v>0</v>
      </c>
      <c r="Q480" s="73" t="str">
        <f t="shared" si="47"/>
        <v/>
      </c>
      <c r="R480" s="73" t="str">
        <f t="shared" si="48"/>
        <v/>
      </c>
      <c r="S480" s="73" t="str">
        <f t="shared" si="49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5"/>
        <v/>
      </c>
      <c r="O481" s="73" t="str">
        <f t="shared" si="46"/>
        <v/>
      </c>
      <c r="P481" s="73">
        <f t="shared" si="44"/>
        <v>0</v>
      </c>
      <c r="Q481" s="73" t="str">
        <f t="shared" si="47"/>
        <v/>
      </c>
      <c r="R481" s="73" t="str">
        <f t="shared" si="48"/>
        <v/>
      </c>
      <c r="S481" s="73" t="str">
        <f t="shared" si="49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5"/>
        <v/>
      </c>
      <c r="O482" s="73" t="str">
        <f t="shared" si="46"/>
        <v/>
      </c>
      <c r="P482" s="73">
        <f t="shared" si="44"/>
        <v>0</v>
      </c>
      <c r="Q482" s="73" t="str">
        <f t="shared" si="47"/>
        <v/>
      </c>
      <c r="R482" s="73" t="str">
        <f t="shared" si="48"/>
        <v/>
      </c>
      <c r="S482" s="73" t="str">
        <f t="shared" si="49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5"/>
        <v/>
      </c>
      <c r="O483" s="73" t="str">
        <f t="shared" si="46"/>
        <v/>
      </c>
      <c r="P483" s="73">
        <f t="shared" si="44"/>
        <v>0</v>
      </c>
      <c r="Q483" s="73" t="str">
        <f t="shared" si="47"/>
        <v/>
      </c>
      <c r="R483" s="73" t="str">
        <f t="shared" si="48"/>
        <v/>
      </c>
      <c r="S483" s="73" t="str">
        <f t="shared" si="49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5"/>
        <v/>
      </c>
      <c r="O484" s="73" t="str">
        <f t="shared" si="46"/>
        <v/>
      </c>
      <c r="P484" s="73">
        <f t="shared" si="44"/>
        <v>0</v>
      </c>
      <c r="Q484" s="73" t="str">
        <f t="shared" si="47"/>
        <v/>
      </c>
      <c r="R484" s="73" t="str">
        <f t="shared" si="48"/>
        <v/>
      </c>
      <c r="S484" s="73" t="str">
        <f t="shared" si="49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5"/>
        <v/>
      </c>
      <c r="O485" s="73" t="str">
        <f t="shared" si="46"/>
        <v/>
      </c>
      <c r="P485" s="73">
        <f t="shared" si="44"/>
        <v>0</v>
      </c>
      <c r="Q485" s="73" t="str">
        <f t="shared" si="47"/>
        <v/>
      </c>
      <c r="R485" s="73" t="str">
        <f t="shared" si="48"/>
        <v/>
      </c>
      <c r="S485" s="73" t="str">
        <f t="shared" si="49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5"/>
        <v/>
      </c>
      <c r="O486" s="73" t="str">
        <f t="shared" si="46"/>
        <v/>
      </c>
      <c r="P486" s="73">
        <f t="shared" si="44"/>
        <v>0</v>
      </c>
      <c r="Q486" s="73" t="str">
        <f t="shared" si="47"/>
        <v/>
      </c>
      <c r="R486" s="73" t="str">
        <f t="shared" si="48"/>
        <v/>
      </c>
      <c r="S486" s="73" t="str">
        <f t="shared" si="49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5"/>
        <v/>
      </c>
      <c r="O487" s="73" t="str">
        <f t="shared" si="46"/>
        <v/>
      </c>
      <c r="P487" s="73">
        <f t="shared" si="44"/>
        <v>0</v>
      </c>
      <c r="Q487" s="73" t="str">
        <f t="shared" si="47"/>
        <v/>
      </c>
      <c r="R487" s="73" t="str">
        <f t="shared" si="48"/>
        <v/>
      </c>
      <c r="S487" s="73" t="str">
        <f t="shared" si="49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5"/>
        <v/>
      </c>
      <c r="O488" s="73" t="str">
        <f t="shared" si="46"/>
        <v/>
      </c>
      <c r="P488" s="73">
        <f t="shared" si="44"/>
        <v>0</v>
      </c>
      <c r="Q488" s="73" t="str">
        <f t="shared" si="47"/>
        <v/>
      </c>
      <c r="R488" s="73" t="str">
        <f t="shared" si="48"/>
        <v/>
      </c>
      <c r="S488" s="73" t="str">
        <f t="shared" si="49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5"/>
        <v/>
      </c>
      <c r="O489" s="73" t="str">
        <f t="shared" si="46"/>
        <v/>
      </c>
      <c r="P489" s="73">
        <f t="shared" si="44"/>
        <v>0</v>
      </c>
      <c r="Q489" s="73" t="str">
        <f t="shared" si="47"/>
        <v/>
      </c>
      <c r="R489" s="73" t="str">
        <f t="shared" si="48"/>
        <v/>
      </c>
      <c r="S489" s="73" t="str">
        <f t="shared" si="49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5"/>
        <v/>
      </c>
      <c r="O490" s="73" t="str">
        <f t="shared" si="46"/>
        <v/>
      </c>
      <c r="P490" s="73">
        <f t="shared" si="44"/>
        <v>0</v>
      </c>
      <c r="Q490" s="73" t="str">
        <f t="shared" si="47"/>
        <v/>
      </c>
      <c r="R490" s="73" t="str">
        <f t="shared" si="48"/>
        <v/>
      </c>
      <c r="S490" s="73" t="str">
        <f t="shared" si="49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5"/>
        <v/>
      </c>
      <c r="O491" s="73" t="str">
        <f t="shared" si="46"/>
        <v/>
      </c>
      <c r="P491" s="73">
        <f t="shared" si="44"/>
        <v>0</v>
      </c>
      <c r="Q491" s="73" t="str">
        <f t="shared" si="47"/>
        <v/>
      </c>
      <c r="R491" s="73" t="str">
        <f t="shared" si="48"/>
        <v/>
      </c>
      <c r="S491" s="73" t="str">
        <f t="shared" si="49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5"/>
        <v/>
      </c>
      <c r="O492" s="73" t="str">
        <f t="shared" si="46"/>
        <v/>
      </c>
      <c r="P492" s="73">
        <f t="shared" si="44"/>
        <v>0</v>
      </c>
      <c r="Q492" s="73" t="str">
        <f t="shared" si="47"/>
        <v/>
      </c>
      <c r="R492" s="73" t="str">
        <f t="shared" si="48"/>
        <v/>
      </c>
      <c r="S492" s="73" t="str">
        <f t="shared" si="49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5"/>
        <v/>
      </c>
      <c r="O493" s="73" t="str">
        <f t="shared" si="46"/>
        <v/>
      </c>
      <c r="P493" s="73">
        <f t="shared" si="44"/>
        <v>0</v>
      </c>
      <c r="Q493" s="73" t="str">
        <f t="shared" si="47"/>
        <v/>
      </c>
      <c r="R493" s="73" t="str">
        <f t="shared" si="48"/>
        <v/>
      </c>
      <c r="S493" s="73" t="str">
        <f t="shared" si="49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5"/>
        <v/>
      </c>
      <c r="O494" s="73" t="str">
        <f t="shared" si="46"/>
        <v/>
      </c>
      <c r="P494" s="73">
        <f t="shared" si="44"/>
        <v>0</v>
      </c>
      <c r="Q494" s="73" t="str">
        <f t="shared" si="47"/>
        <v/>
      </c>
      <c r="R494" s="73" t="str">
        <f t="shared" si="48"/>
        <v/>
      </c>
      <c r="S494" s="73" t="str">
        <f t="shared" si="49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5"/>
        <v/>
      </c>
      <c r="O495" s="73" t="str">
        <f t="shared" si="46"/>
        <v/>
      </c>
      <c r="P495" s="73">
        <f t="shared" si="44"/>
        <v>0</v>
      </c>
      <c r="Q495" s="73" t="str">
        <f t="shared" si="47"/>
        <v/>
      </c>
      <c r="R495" s="73" t="str">
        <f t="shared" si="48"/>
        <v/>
      </c>
      <c r="S495" s="73" t="str">
        <f t="shared" si="49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5"/>
        <v/>
      </c>
      <c r="O496" s="73" t="str">
        <f t="shared" si="46"/>
        <v/>
      </c>
      <c r="P496" s="73">
        <f t="shared" si="44"/>
        <v>0</v>
      </c>
      <c r="Q496" s="73" t="str">
        <f t="shared" si="47"/>
        <v/>
      </c>
      <c r="R496" s="73" t="str">
        <f t="shared" si="48"/>
        <v/>
      </c>
      <c r="S496" s="73" t="str">
        <f t="shared" si="49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5"/>
        <v/>
      </c>
      <c r="O497" s="73" t="str">
        <f t="shared" si="46"/>
        <v/>
      </c>
      <c r="P497" s="73">
        <f t="shared" si="44"/>
        <v>0</v>
      </c>
      <c r="Q497" s="73" t="str">
        <f t="shared" si="47"/>
        <v/>
      </c>
      <c r="R497" s="73" t="str">
        <f t="shared" si="48"/>
        <v/>
      </c>
      <c r="S497" s="73" t="str">
        <f t="shared" si="49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5"/>
        <v/>
      </c>
      <c r="O498" s="73" t="str">
        <f t="shared" si="46"/>
        <v/>
      </c>
      <c r="P498" s="73">
        <f t="shared" si="44"/>
        <v>0</v>
      </c>
      <c r="Q498" s="73" t="str">
        <f t="shared" si="47"/>
        <v/>
      </c>
      <c r="R498" s="73" t="str">
        <f t="shared" si="48"/>
        <v/>
      </c>
      <c r="S498" s="73" t="str">
        <f t="shared" si="49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5"/>
        <v/>
      </c>
      <c r="O499" s="73" t="str">
        <f t="shared" si="46"/>
        <v/>
      </c>
      <c r="P499" s="73">
        <f t="shared" si="44"/>
        <v>0</v>
      </c>
      <c r="Q499" s="73" t="str">
        <f t="shared" si="47"/>
        <v/>
      </c>
      <c r="R499" s="73" t="str">
        <f t="shared" si="48"/>
        <v/>
      </c>
      <c r="S499" s="73" t="str">
        <f t="shared" si="49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5"/>
        <v/>
      </c>
      <c r="O500" s="73" t="str">
        <f t="shared" si="46"/>
        <v/>
      </c>
      <c r="P500" s="73">
        <f t="shared" si="44"/>
        <v>0</v>
      </c>
      <c r="Q500" s="73" t="str">
        <f t="shared" si="47"/>
        <v/>
      </c>
      <c r="R500" s="73" t="str">
        <f t="shared" si="48"/>
        <v/>
      </c>
      <c r="S500" s="73" t="str">
        <f t="shared" si="49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5"/>
        <v/>
      </c>
      <c r="O501" s="73" t="str">
        <f t="shared" si="46"/>
        <v/>
      </c>
      <c r="P501" s="73">
        <f t="shared" si="44"/>
        <v>0</v>
      </c>
      <c r="Q501" s="73" t="str">
        <f t="shared" si="47"/>
        <v/>
      </c>
      <c r="R501" s="73" t="str">
        <f t="shared" si="48"/>
        <v/>
      </c>
      <c r="S501" s="73" t="str">
        <f t="shared" si="49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5"/>
        <v/>
      </c>
      <c r="O502" s="73" t="str">
        <f t="shared" si="46"/>
        <v/>
      </c>
      <c r="P502" s="73">
        <f t="shared" si="44"/>
        <v>0</v>
      </c>
      <c r="Q502" s="73" t="str">
        <f t="shared" si="47"/>
        <v/>
      </c>
      <c r="R502" s="73" t="str">
        <f t="shared" si="48"/>
        <v/>
      </c>
      <c r="S502" s="73" t="str">
        <f t="shared" si="49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5"/>
        <v/>
      </c>
      <c r="O503" s="73" t="str">
        <f t="shared" si="46"/>
        <v/>
      </c>
      <c r="P503" s="73">
        <f t="shared" si="44"/>
        <v>0</v>
      </c>
      <c r="Q503" s="73" t="str">
        <f t="shared" si="47"/>
        <v/>
      </c>
      <c r="R503" s="73" t="str">
        <f t="shared" si="48"/>
        <v/>
      </c>
      <c r="S503" s="73" t="str">
        <f t="shared" si="49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5"/>
        <v/>
      </c>
      <c r="O504" s="73" t="str">
        <f t="shared" si="46"/>
        <v/>
      </c>
      <c r="P504" s="73">
        <f t="shared" si="44"/>
        <v>0</v>
      </c>
      <c r="Q504" s="73" t="str">
        <f t="shared" si="47"/>
        <v/>
      </c>
      <c r="R504" s="73" t="str">
        <f t="shared" si="48"/>
        <v/>
      </c>
      <c r="S504" s="73" t="str">
        <f t="shared" si="49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5"/>
        <v/>
      </c>
      <c r="O505" s="73" t="str">
        <f t="shared" si="46"/>
        <v/>
      </c>
      <c r="P505" s="73">
        <f t="shared" si="44"/>
        <v>0</v>
      </c>
      <c r="Q505" s="73" t="str">
        <f t="shared" si="47"/>
        <v/>
      </c>
      <c r="R505" s="73" t="str">
        <f t="shared" si="48"/>
        <v/>
      </c>
      <c r="S505" s="73" t="str">
        <f t="shared" si="49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5"/>
        <v/>
      </c>
      <c r="O506" s="73" t="str">
        <f t="shared" si="46"/>
        <v/>
      </c>
      <c r="P506" s="73">
        <f t="shared" si="44"/>
        <v>0</v>
      </c>
      <c r="Q506" s="73" t="str">
        <f t="shared" si="47"/>
        <v/>
      </c>
      <c r="R506" s="73" t="str">
        <f t="shared" si="48"/>
        <v/>
      </c>
      <c r="S506" s="73" t="str">
        <f t="shared" si="49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5"/>
        <v/>
      </c>
      <c r="O507" s="73" t="str">
        <f t="shared" si="46"/>
        <v/>
      </c>
      <c r="P507" s="73">
        <f t="shared" si="44"/>
        <v>0</v>
      </c>
      <c r="Q507" s="73" t="str">
        <f t="shared" si="47"/>
        <v/>
      </c>
      <c r="R507" s="73" t="str">
        <f t="shared" si="48"/>
        <v/>
      </c>
      <c r="S507" s="73" t="str">
        <f t="shared" si="49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5"/>
        <v/>
      </c>
      <c r="O508" s="73" t="str">
        <f t="shared" si="46"/>
        <v/>
      </c>
      <c r="P508" s="73">
        <f t="shared" si="44"/>
        <v>0</v>
      </c>
      <c r="Q508" s="73" t="str">
        <f t="shared" si="47"/>
        <v/>
      </c>
      <c r="R508" s="73" t="str">
        <f t="shared" si="48"/>
        <v/>
      </c>
      <c r="S508" s="73" t="str">
        <f t="shared" si="49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5"/>
        <v/>
      </c>
      <c r="O509" s="73" t="str">
        <f t="shared" si="46"/>
        <v/>
      </c>
      <c r="P509" s="73">
        <f t="shared" si="44"/>
        <v>0</v>
      </c>
      <c r="Q509" s="73" t="str">
        <f t="shared" si="47"/>
        <v/>
      </c>
      <c r="R509" s="73" t="str">
        <f t="shared" si="48"/>
        <v/>
      </c>
      <c r="S509" s="73" t="str">
        <f t="shared" si="49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5"/>
        <v/>
      </c>
      <c r="O510" s="73" t="str">
        <f t="shared" si="46"/>
        <v/>
      </c>
      <c r="P510" s="73">
        <f t="shared" si="44"/>
        <v>0</v>
      </c>
      <c r="Q510" s="73" t="str">
        <f t="shared" si="47"/>
        <v/>
      </c>
      <c r="R510" s="73" t="str">
        <f t="shared" si="48"/>
        <v/>
      </c>
      <c r="S510" s="73" t="str">
        <f t="shared" si="49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5"/>
        <v/>
      </c>
      <c r="O511" s="73" t="str">
        <f t="shared" si="46"/>
        <v/>
      </c>
      <c r="P511" s="73">
        <f t="shared" si="44"/>
        <v>0</v>
      </c>
      <c r="Q511" s="73" t="str">
        <f t="shared" si="47"/>
        <v/>
      </c>
      <c r="R511" s="73" t="str">
        <f t="shared" si="48"/>
        <v/>
      </c>
      <c r="S511" s="73" t="str">
        <f t="shared" si="49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5"/>
        <v/>
      </c>
      <c r="O512" s="73" t="str">
        <f t="shared" si="46"/>
        <v/>
      </c>
      <c r="P512" s="73">
        <f t="shared" si="44"/>
        <v>0</v>
      </c>
      <c r="Q512" s="73" t="str">
        <f t="shared" si="47"/>
        <v/>
      </c>
      <c r="R512" s="73" t="str">
        <f t="shared" si="48"/>
        <v/>
      </c>
      <c r="S512" s="73" t="str">
        <f t="shared" si="49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5"/>
        <v/>
      </c>
      <c r="O513" s="73" t="str">
        <f t="shared" si="46"/>
        <v/>
      </c>
      <c r="P513" s="73">
        <f t="shared" si="44"/>
        <v>0</v>
      </c>
      <c r="Q513" s="73" t="str">
        <f t="shared" si="47"/>
        <v/>
      </c>
      <c r="R513" s="73" t="str">
        <f t="shared" si="48"/>
        <v/>
      </c>
      <c r="S513" s="73" t="str">
        <f t="shared" si="49"/>
        <v/>
      </c>
    </row>
  </sheetData>
  <sheetProtection algorithmName="SHA-512" hashValue="Cw9iBcbV5zB/hbaFiS+i5L6YAshrW2xY98Ie1T4yvdg1VW51+qJxYbrv9gO81x+mOzrciykUi9cpCKS8CEzZAg==" saltValue="PDH1ugMV9liqXic1Y5IeHg==" spinCount="100000" sheet="1" objects="1" scenarios="1" formatColumns="0" formatRows="0" autoFilter="0"/>
  <autoFilter ref="L14:M14" xr:uid="{00000000-0009-0000-0000-000011000000}"/>
  <mergeCells count="21">
    <mergeCell ref="S6:S7"/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1100-000000000000}"/>
    <hyperlink ref="A8" location="'INGRESOS Y EGRESOS'!A1" display="Ingresos y Egresos" xr:uid="{00000000-0004-0000-1100-000001000000}"/>
    <hyperlink ref="A9" location="IMPUESTOS!A1" display="Impuestos" xr:uid="{00000000-0004-0000-1100-000002000000}"/>
    <hyperlink ref="A10" location="TARIFAS!A1" display="Tablas y Tarifas de ISR" xr:uid="{00000000-0004-0000-1100-000003000000}"/>
    <hyperlink ref="A5:A6" location="MENU!A1" display="M e n ú" xr:uid="{00000000-0004-0000-1100-000004000000}"/>
    <hyperlink ref="A11" location="COEFICIENTE!A1" display="Coeficiente de Utilidad" xr:uid="{00000000-0004-0000-1100-000005000000}"/>
    <hyperlink ref="A12:A13" location="CONTACTO!A1" display="CONTACTO" xr:uid="{00000000-0004-0000-11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horizontalDpi="300" verticalDpi="300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6" yWindow="500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11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44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"NOVIEMBRE - DICIEMBRE "&amp;DATOS!$E$10</f>
        <v>NOVIEMBRE - DICIEMBRE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15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 t="shared" ref="Q9:R9" si="0">SUM(Q15:Q513)</f>
        <v>0</v>
      </c>
      <c r="R9" s="81">
        <f t="shared" si="0"/>
        <v>0</v>
      </c>
      <c r="S9" s="81">
        <f t="shared" ref="S9" si="1"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IF(DATOS!$H$19=DATOS!$I$1,SUM(G9:G9),0)</f>
        <v>0</v>
      </c>
      <c r="H10" s="83"/>
      <c r="I10" s="83">
        <f>IF(DATOS!$H$19=DATOS!$I$1,SUM(I9:I9),0)</f>
        <v>0</v>
      </c>
      <c r="J10" s="83">
        <f>IF(DATOS!$H$19=DATOS!$I$1,SUM(J9:J9),0)</f>
        <v>0</v>
      </c>
      <c r="K10" s="83">
        <f>IF(DATOS!$H$19=DATOS!$I$1,SUM(K9:K9),0)</f>
        <v>0</v>
      </c>
      <c r="L10" s="83">
        <f>IF(DATOS!$H$19=DATOS!$I$1,SUM(L9:L9),0)</f>
        <v>0</v>
      </c>
      <c r="M10" s="83">
        <f>IF(DATOS!$H$19=DATOS!$I$1,SUM(M9:M9),0)</f>
        <v>0</v>
      </c>
      <c r="N10" s="15"/>
      <c r="O10" s="83">
        <f>IF(DATOS!$H$19=DATOS!$I$1,SUM(O9:O9),0)</f>
        <v>0</v>
      </c>
      <c r="P10" s="83">
        <f>IF(DATOS!$H$19=DATOS!$I$1,SUM(P9:P9),0)</f>
        <v>0</v>
      </c>
      <c r="Q10" s="83">
        <f>IF(DATOS!$H$19=DATOS!$I$1,SUM(Q9:Q9),0)</f>
        <v>0</v>
      </c>
      <c r="R10" s="83">
        <f>IF(DATOS!$H$19=DATOS!$I$1,SUM(R9:R9),0)</f>
        <v>0</v>
      </c>
      <c r="S10" s="83">
        <f>IF(DATOS!$H$19=DATOS!$I$1,SUM(S9:S9),0)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'EG-SEP OCT'!G11+'EG-NOV DIC'!G9</f>
        <v>0</v>
      </c>
      <c r="H11" s="81"/>
      <c r="I11" s="81">
        <f>'EG-SEP OCT'!I11+'EG-NOV DIC'!I9</f>
        <v>0</v>
      </c>
      <c r="J11" s="81">
        <f>'EG-SEP OCT'!J11+'EG-NOV DIC'!J9</f>
        <v>0</v>
      </c>
      <c r="K11" s="81">
        <f>'EG-SEP OCT'!K11+'EG-NOV DIC'!K9</f>
        <v>0</v>
      </c>
      <c r="L11" s="81">
        <f>'EG-SEP OCT'!L11+'EG-NOV DIC'!L9</f>
        <v>0</v>
      </c>
      <c r="M11" s="81">
        <f>G11+I11+J11-K11-L11</f>
        <v>0</v>
      </c>
      <c r="N11" s="15"/>
      <c r="O11" s="81">
        <f>'EG-SEP OCT'!O11+'EG-NOV DIC'!O9</f>
        <v>0</v>
      </c>
      <c r="P11" s="81">
        <f>'EG-SEP OCT'!P11+'EG-NOV DIC'!P9</f>
        <v>0</v>
      </c>
      <c r="Q11" s="81">
        <f>'EG-SEP OCT'!Q11+'EG-NOV DIC'!Q9</f>
        <v>0</v>
      </c>
      <c r="R11" s="81">
        <f>'EG-SEP OCT'!R11+'EG-NOV DIC'!R9</f>
        <v>0</v>
      </c>
      <c r="S11" s="81">
        <f>'EG-SEP OCT'!S11+'EG-NOV DIC'!S9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15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5"/>
      <c r="O15" s="73" t="str">
        <f t="shared" ref="O15:O78" si="2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" si="3">IF(G16&amp;I16&amp;J16&amp;K16&amp;L16="","",G16+I16+J16-K16-L16)</f>
        <v/>
      </c>
      <c r="N16" s="15"/>
      <c r="O16" s="73" t="str">
        <f t="shared" si="2"/>
        <v/>
      </c>
      <c r="P16" s="73">
        <f t="shared" ref="P16:P79" si="4">IF($H16=0%,G16,"")</f>
        <v>0</v>
      </c>
      <c r="Q16" s="73" t="str">
        <f t="shared" ref="Q16:Q79" si="5">IF(OR($H16=2%,$H16=6%,$H16=8%),$I16/$H16,"")</f>
        <v/>
      </c>
      <c r="R16" s="73" t="str">
        <f t="shared" ref="R16:R79" si="6">IF(OR($H16=15%,$H16=16%),$I16/$H16,"")</f>
        <v/>
      </c>
      <c r="S16" s="73" t="str">
        <f t="shared" ref="S16:S79" si="7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ref="M17:M78" si="8">IF(G17&amp;I17&amp;J17&amp;K17&amp;L17="","",G17+I17+J17-K17-L17)</f>
        <v/>
      </c>
      <c r="N17" s="15"/>
      <c r="O17" s="73" t="str">
        <f t="shared" si="2"/>
        <v/>
      </c>
      <c r="P17" s="73">
        <f t="shared" si="4"/>
        <v>0</v>
      </c>
      <c r="Q17" s="73" t="str">
        <f t="shared" si="5"/>
        <v/>
      </c>
      <c r="R17" s="73" t="str">
        <f t="shared" si="6"/>
        <v/>
      </c>
      <c r="S17" s="73" t="str">
        <f t="shared" si="7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8"/>
        <v/>
      </c>
      <c r="N18" s="15"/>
      <c r="O18" s="73" t="str">
        <f t="shared" si="2"/>
        <v/>
      </c>
      <c r="P18" s="73">
        <f t="shared" si="4"/>
        <v>0</v>
      </c>
      <c r="Q18" s="73" t="str">
        <f t="shared" si="5"/>
        <v/>
      </c>
      <c r="R18" s="73" t="str">
        <f t="shared" si="6"/>
        <v/>
      </c>
      <c r="S18" s="73" t="str">
        <f t="shared" si="7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8"/>
        <v/>
      </c>
      <c r="N19" s="15"/>
      <c r="O19" s="73" t="str">
        <f t="shared" si="2"/>
        <v/>
      </c>
      <c r="P19" s="73">
        <f t="shared" si="4"/>
        <v>0</v>
      </c>
      <c r="Q19" s="73" t="str">
        <f t="shared" si="5"/>
        <v/>
      </c>
      <c r="R19" s="73" t="str">
        <f t="shared" si="6"/>
        <v/>
      </c>
      <c r="S19" s="73" t="str">
        <f t="shared" si="7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8"/>
        <v/>
      </c>
      <c r="N20" s="15"/>
      <c r="O20" s="73" t="str">
        <f t="shared" si="2"/>
        <v/>
      </c>
      <c r="P20" s="73">
        <f t="shared" si="4"/>
        <v>0</v>
      </c>
      <c r="Q20" s="73" t="str">
        <f t="shared" si="5"/>
        <v/>
      </c>
      <c r="R20" s="73" t="str">
        <f t="shared" si="6"/>
        <v/>
      </c>
      <c r="S20" s="73" t="str">
        <f t="shared" si="7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8"/>
        <v/>
      </c>
      <c r="N21" s="15"/>
      <c r="O21" s="73" t="str">
        <f t="shared" si="2"/>
        <v/>
      </c>
      <c r="P21" s="73">
        <f t="shared" si="4"/>
        <v>0</v>
      </c>
      <c r="Q21" s="73" t="str">
        <f t="shared" si="5"/>
        <v/>
      </c>
      <c r="R21" s="73" t="str">
        <f t="shared" si="6"/>
        <v/>
      </c>
      <c r="S21" s="73" t="str">
        <f t="shared" si="7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8"/>
        <v/>
      </c>
      <c r="N22" s="15"/>
      <c r="O22" s="73" t="str">
        <f t="shared" si="2"/>
        <v/>
      </c>
      <c r="P22" s="73">
        <f t="shared" si="4"/>
        <v>0</v>
      </c>
      <c r="Q22" s="73" t="str">
        <f t="shared" si="5"/>
        <v/>
      </c>
      <c r="R22" s="73" t="str">
        <f t="shared" si="6"/>
        <v/>
      </c>
      <c r="S22" s="73" t="str">
        <f t="shared" si="7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8"/>
        <v/>
      </c>
      <c r="N23" s="15"/>
      <c r="O23" s="73" t="str">
        <f t="shared" si="2"/>
        <v/>
      </c>
      <c r="P23" s="73">
        <f t="shared" si="4"/>
        <v>0</v>
      </c>
      <c r="Q23" s="73" t="str">
        <f t="shared" si="5"/>
        <v/>
      </c>
      <c r="R23" s="73" t="str">
        <f t="shared" si="6"/>
        <v/>
      </c>
      <c r="S23" s="73" t="str">
        <f t="shared" si="7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8"/>
        <v/>
      </c>
      <c r="N24" s="15"/>
      <c r="O24" s="73" t="str">
        <f t="shared" si="2"/>
        <v/>
      </c>
      <c r="P24" s="73">
        <f t="shared" si="4"/>
        <v>0</v>
      </c>
      <c r="Q24" s="73" t="str">
        <f t="shared" si="5"/>
        <v/>
      </c>
      <c r="R24" s="73" t="str">
        <f t="shared" si="6"/>
        <v/>
      </c>
      <c r="S24" s="73" t="str">
        <f t="shared" si="7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8"/>
        <v/>
      </c>
      <c r="N25" s="15"/>
      <c r="O25" s="73" t="str">
        <f t="shared" si="2"/>
        <v/>
      </c>
      <c r="P25" s="73">
        <f t="shared" si="4"/>
        <v>0</v>
      </c>
      <c r="Q25" s="73" t="str">
        <f t="shared" si="5"/>
        <v/>
      </c>
      <c r="R25" s="73" t="str">
        <f t="shared" si="6"/>
        <v/>
      </c>
      <c r="S25" s="73" t="str">
        <f t="shared" si="7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8"/>
        <v/>
      </c>
      <c r="N26" s="15"/>
      <c r="O26" s="73" t="str">
        <f t="shared" si="2"/>
        <v/>
      </c>
      <c r="P26" s="73">
        <f t="shared" si="4"/>
        <v>0</v>
      </c>
      <c r="Q26" s="73" t="str">
        <f t="shared" si="5"/>
        <v/>
      </c>
      <c r="R26" s="73" t="str">
        <f t="shared" si="6"/>
        <v/>
      </c>
      <c r="S26" s="73" t="str">
        <f t="shared" si="7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8"/>
        <v/>
      </c>
      <c r="N27" s="15"/>
      <c r="O27" s="73" t="str">
        <f t="shared" si="2"/>
        <v/>
      </c>
      <c r="P27" s="73">
        <f t="shared" si="4"/>
        <v>0</v>
      </c>
      <c r="Q27" s="73" t="str">
        <f t="shared" si="5"/>
        <v/>
      </c>
      <c r="R27" s="73" t="str">
        <f t="shared" si="6"/>
        <v/>
      </c>
      <c r="S27" s="73" t="str">
        <f t="shared" si="7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8"/>
        <v/>
      </c>
      <c r="N28" s="15"/>
      <c r="O28" s="73" t="str">
        <f t="shared" si="2"/>
        <v/>
      </c>
      <c r="P28" s="73">
        <f t="shared" si="4"/>
        <v>0</v>
      </c>
      <c r="Q28" s="73" t="str">
        <f t="shared" si="5"/>
        <v/>
      </c>
      <c r="R28" s="73" t="str">
        <f t="shared" si="6"/>
        <v/>
      </c>
      <c r="S28" s="73" t="str">
        <f t="shared" si="7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8"/>
        <v/>
      </c>
      <c r="N29" s="15"/>
      <c r="O29" s="73" t="str">
        <f t="shared" si="2"/>
        <v/>
      </c>
      <c r="P29" s="73">
        <f t="shared" si="4"/>
        <v>0</v>
      </c>
      <c r="Q29" s="73" t="str">
        <f t="shared" si="5"/>
        <v/>
      </c>
      <c r="R29" s="73" t="str">
        <f t="shared" si="6"/>
        <v/>
      </c>
      <c r="S29" s="73" t="str">
        <f t="shared" si="7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8"/>
        <v/>
      </c>
      <c r="N30" s="15"/>
      <c r="O30" s="73" t="str">
        <f t="shared" si="2"/>
        <v/>
      </c>
      <c r="P30" s="73">
        <f t="shared" si="4"/>
        <v>0</v>
      </c>
      <c r="Q30" s="73" t="str">
        <f t="shared" si="5"/>
        <v/>
      </c>
      <c r="R30" s="73" t="str">
        <f t="shared" si="6"/>
        <v/>
      </c>
      <c r="S30" s="73" t="str">
        <f t="shared" si="7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8"/>
        <v/>
      </c>
      <c r="N31" s="15"/>
      <c r="O31" s="73" t="str">
        <f t="shared" si="2"/>
        <v/>
      </c>
      <c r="P31" s="73">
        <f t="shared" si="4"/>
        <v>0</v>
      </c>
      <c r="Q31" s="73" t="str">
        <f t="shared" si="5"/>
        <v/>
      </c>
      <c r="R31" s="73" t="str">
        <f t="shared" si="6"/>
        <v/>
      </c>
      <c r="S31" s="73" t="str">
        <f t="shared" si="7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8"/>
        <v/>
      </c>
      <c r="N32" s="15"/>
      <c r="O32" s="73" t="str">
        <f t="shared" si="2"/>
        <v/>
      </c>
      <c r="P32" s="73">
        <f t="shared" si="4"/>
        <v>0</v>
      </c>
      <c r="Q32" s="73" t="str">
        <f t="shared" si="5"/>
        <v/>
      </c>
      <c r="R32" s="73" t="str">
        <f t="shared" si="6"/>
        <v/>
      </c>
      <c r="S32" s="73" t="str">
        <f t="shared" si="7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8"/>
        <v/>
      </c>
      <c r="N33" s="15"/>
      <c r="O33" s="73" t="str">
        <f t="shared" si="2"/>
        <v/>
      </c>
      <c r="P33" s="73">
        <f t="shared" si="4"/>
        <v>0</v>
      </c>
      <c r="Q33" s="73" t="str">
        <f t="shared" si="5"/>
        <v/>
      </c>
      <c r="R33" s="73" t="str">
        <f t="shared" si="6"/>
        <v/>
      </c>
      <c r="S33" s="73" t="str">
        <f t="shared" si="7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8"/>
        <v/>
      </c>
      <c r="N34" s="15"/>
      <c r="O34" s="73" t="str">
        <f t="shared" si="2"/>
        <v/>
      </c>
      <c r="P34" s="73">
        <f t="shared" si="4"/>
        <v>0</v>
      </c>
      <c r="Q34" s="73" t="str">
        <f t="shared" si="5"/>
        <v/>
      </c>
      <c r="R34" s="73" t="str">
        <f t="shared" si="6"/>
        <v/>
      </c>
      <c r="S34" s="73" t="str">
        <f t="shared" si="7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8"/>
        <v/>
      </c>
      <c r="N35" s="15"/>
      <c r="O35" s="73" t="str">
        <f t="shared" si="2"/>
        <v/>
      </c>
      <c r="P35" s="73">
        <f t="shared" si="4"/>
        <v>0</v>
      </c>
      <c r="Q35" s="73" t="str">
        <f t="shared" si="5"/>
        <v/>
      </c>
      <c r="R35" s="73" t="str">
        <f t="shared" si="6"/>
        <v/>
      </c>
      <c r="S35" s="73" t="str">
        <f t="shared" si="7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8"/>
        <v/>
      </c>
      <c r="N36" s="15"/>
      <c r="O36" s="73" t="str">
        <f t="shared" si="2"/>
        <v/>
      </c>
      <c r="P36" s="73">
        <f t="shared" si="4"/>
        <v>0</v>
      </c>
      <c r="Q36" s="73" t="str">
        <f t="shared" si="5"/>
        <v/>
      </c>
      <c r="R36" s="73" t="str">
        <f t="shared" si="6"/>
        <v/>
      </c>
      <c r="S36" s="73" t="str">
        <f t="shared" si="7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8"/>
        <v/>
      </c>
      <c r="N37" s="15"/>
      <c r="O37" s="73" t="str">
        <f t="shared" si="2"/>
        <v/>
      </c>
      <c r="P37" s="73">
        <f t="shared" si="4"/>
        <v>0</v>
      </c>
      <c r="Q37" s="73" t="str">
        <f t="shared" si="5"/>
        <v/>
      </c>
      <c r="R37" s="73" t="str">
        <f t="shared" si="6"/>
        <v/>
      </c>
      <c r="S37" s="73" t="str">
        <f t="shared" si="7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8"/>
        <v/>
      </c>
      <c r="N38" s="15"/>
      <c r="O38" s="73" t="str">
        <f t="shared" si="2"/>
        <v/>
      </c>
      <c r="P38" s="73">
        <f t="shared" si="4"/>
        <v>0</v>
      </c>
      <c r="Q38" s="73" t="str">
        <f t="shared" si="5"/>
        <v/>
      </c>
      <c r="R38" s="73" t="str">
        <f t="shared" si="6"/>
        <v/>
      </c>
      <c r="S38" s="73" t="str">
        <f t="shared" si="7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8"/>
        <v/>
      </c>
      <c r="N39" s="15"/>
      <c r="O39" s="73" t="str">
        <f t="shared" si="2"/>
        <v/>
      </c>
      <c r="P39" s="73">
        <f t="shared" si="4"/>
        <v>0</v>
      </c>
      <c r="Q39" s="73" t="str">
        <f t="shared" si="5"/>
        <v/>
      </c>
      <c r="R39" s="73" t="str">
        <f t="shared" si="6"/>
        <v/>
      </c>
      <c r="S39" s="73" t="str">
        <f t="shared" si="7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8"/>
        <v/>
      </c>
      <c r="N40" s="15"/>
      <c r="O40" s="73" t="str">
        <f t="shared" si="2"/>
        <v/>
      </c>
      <c r="P40" s="73">
        <f t="shared" si="4"/>
        <v>0</v>
      </c>
      <c r="Q40" s="73" t="str">
        <f t="shared" si="5"/>
        <v/>
      </c>
      <c r="R40" s="73" t="str">
        <f t="shared" si="6"/>
        <v/>
      </c>
      <c r="S40" s="73" t="str">
        <f t="shared" si="7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8"/>
        <v/>
      </c>
      <c r="N41" s="15"/>
      <c r="O41" s="73" t="str">
        <f t="shared" si="2"/>
        <v/>
      </c>
      <c r="P41" s="73">
        <f t="shared" si="4"/>
        <v>0</v>
      </c>
      <c r="Q41" s="73" t="str">
        <f t="shared" si="5"/>
        <v/>
      </c>
      <c r="R41" s="73" t="str">
        <f t="shared" si="6"/>
        <v/>
      </c>
      <c r="S41" s="73" t="str">
        <f t="shared" si="7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8"/>
        <v/>
      </c>
      <c r="N42" s="15"/>
      <c r="O42" s="73" t="str">
        <f t="shared" si="2"/>
        <v/>
      </c>
      <c r="P42" s="73">
        <f t="shared" si="4"/>
        <v>0</v>
      </c>
      <c r="Q42" s="73" t="str">
        <f t="shared" si="5"/>
        <v/>
      </c>
      <c r="R42" s="73" t="str">
        <f t="shared" si="6"/>
        <v/>
      </c>
      <c r="S42" s="73" t="str">
        <f t="shared" si="7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8"/>
        <v/>
      </c>
      <c r="N43" s="15"/>
      <c r="O43" s="73" t="str">
        <f t="shared" si="2"/>
        <v/>
      </c>
      <c r="P43" s="73">
        <f t="shared" si="4"/>
        <v>0</v>
      </c>
      <c r="Q43" s="73" t="str">
        <f t="shared" si="5"/>
        <v/>
      </c>
      <c r="R43" s="73" t="str">
        <f t="shared" si="6"/>
        <v/>
      </c>
      <c r="S43" s="73" t="str">
        <f t="shared" si="7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8"/>
        <v/>
      </c>
      <c r="N44" s="15"/>
      <c r="O44" s="73" t="str">
        <f t="shared" si="2"/>
        <v/>
      </c>
      <c r="P44" s="73">
        <f t="shared" si="4"/>
        <v>0</v>
      </c>
      <c r="Q44" s="73" t="str">
        <f t="shared" si="5"/>
        <v/>
      </c>
      <c r="R44" s="73" t="str">
        <f t="shared" si="6"/>
        <v/>
      </c>
      <c r="S44" s="73" t="str">
        <f t="shared" si="7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8"/>
        <v/>
      </c>
      <c r="N45" s="15"/>
      <c r="O45" s="73" t="str">
        <f t="shared" si="2"/>
        <v/>
      </c>
      <c r="P45" s="73">
        <f t="shared" si="4"/>
        <v>0</v>
      </c>
      <c r="Q45" s="73" t="str">
        <f t="shared" si="5"/>
        <v/>
      </c>
      <c r="R45" s="73" t="str">
        <f t="shared" si="6"/>
        <v/>
      </c>
      <c r="S45" s="73" t="str">
        <f t="shared" si="7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8"/>
        <v/>
      </c>
      <c r="N46" s="15"/>
      <c r="O46" s="73" t="str">
        <f t="shared" si="2"/>
        <v/>
      </c>
      <c r="P46" s="73">
        <f t="shared" si="4"/>
        <v>0</v>
      </c>
      <c r="Q46" s="73" t="str">
        <f t="shared" si="5"/>
        <v/>
      </c>
      <c r="R46" s="73" t="str">
        <f t="shared" si="6"/>
        <v/>
      </c>
      <c r="S46" s="73" t="str">
        <f t="shared" si="7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8"/>
        <v/>
      </c>
      <c r="N47" s="15"/>
      <c r="O47" s="73" t="str">
        <f t="shared" si="2"/>
        <v/>
      </c>
      <c r="P47" s="73">
        <f t="shared" si="4"/>
        <v>0</v>
      </c>
      <c r="Q47" s="73" t="str">
        <f t="shared" si="5"/>
        <v/>
      </c>
      <c r="R47" s="73" t="str">
        <f t="shared" si="6"/>
        <v/>
      </c>
      <c r="S47" s="73" t="str">
        <f t="shared" si="7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8"/>
        <v/>
      </c>
      <c r="N48" s="15"/>
      <c r="O48" s="73" t="str">
        <f t="shared" si="2"/>
        <v/>
      </c>
      <c r="P48" s="73">
        <f t="shared" si="4"/>
        <v>0</v>
      </c>
      <c r="Q48" s="73" t="str">
        <f t="shared" si="5"/>
        <v/>
      </c>
      <c r="R48" s="73" t="str">
        <f t="shared" si="6"/>
        <v/>
      </c>
      <c r="S48" s="73" t="str">
        <f t="shared" si="7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8"/>
        <v/>
      </c>
      <c r="N49" s="15"/>
      <c r="O49" s="73" t="str">
        <f t="shared" si="2"/>
        <v/>
      </c>
      <c r="P49" s="73">
        <f t="shared" si="4"/>
        <v>0</v>
      </c>
      <c r="Q49" s="73" t="str">
        <f t="shared" si="5"/>
        <v/>
      </c>
      <c r="R49" s="73" t="str">
        <f t="shared" si="6"/>
        <v/>
      </c>
      <c r="S49" s="73" t="str">
        <f t="shared" si="7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8"/>
        <v/>
      </c>
      <c r="N50" s="15"/>
      <c r="O50" s="73" t="str">
        <f t="shared" si="2"/>
        <v/>
      </c>
      <c r="P50" s="73">
        <f t="shared" si="4"/>
        <v>0</v>
      </c>
      <c r="Q50" s="73" t="str">
        <f t="shared" si="5"/>
        <v/>
      </c>
      <c r="R50" s="73" t="str">
        <f t="shared" si="6"/>
        <v/>
      </c>
      <c r="S50" s="73" t="str">
        <f t="shared" si="7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8"/>
        <v/>
      </c>
      <c r="N51" s="15"/>
      <c r="O51" s="73" t="str">
        <f t="shared" si="2"/>
        <v/>
      </c>
      <c r="P51" s="73">
        <f t="shared" si="4"/>
        <v>0</v>
      </c>
      <c r="Q51" s="73" t="str">
        <f t="shared" si="5"/>
        <v/>
      </c>
      <c r="R51" s="73" t="str">
        <f t="shared" si="6"/>
        <v/>
      </c>
      <c r="S51" s="73" t="str">
        <f t="shared" si="7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8"/>
        <v/>
      </c>
      <c r="N52" s="15"/>
      <c r="O52" s="73" t="str">
        <f t="shared" si="2"/>
        <v/>
      </c>
      <c r="P52" s="73">
        <f t="shared" si="4"/>
        <v>0</v>
      </c>
      <c r="Q52" s="73" t="str">
        <f t="shared" si="5"/>
        <v/>
      </c>
      <c r="R52" s="73" t="str">
        <f t="shared" si="6"/>
        <v/>
      </c>
      <c r="S52" s="73" t="str">
        <f t="shared" si="7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8"/>
        <v/>
      </c>
      <c r="N53" s="15"/>
      <c r="O53" s="73" t="str">
        <f t="shared" si="2"/>
        <v/>
      </c>
      <c r="P53" s="73">
        <f t="shared" si="4"/>
        <v>0</v>
      </c>
      <c r="Q53" s="73" t="str">
        <f t="shared" si="5"/>
        <v/>
      </c>
      <c r="R53" s="73" t="str">
        <f t="shared" si="6"/>
        <v/>
      </c>
      <c r="S53" s="73" t="str">
        <f t="shared" si="7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8"/>
        <v/>
      </c>
      <c r="N54" s="15"/>
      <c r="O54" s="73" t="str">
        <f t="shared" si="2"/>
        <v/>
      </c>
      <c r="P54" s="73">
        <f t="shared" si="4"/>
        <v>0</v>
      </c>
      <c r="Q54" s="73" t="str">
        <f t="shared" si="5"/>
        <v/>
      </c>
      <c r="R54" s="73" t="str">
        <f t="shared" si="6"/>
        <v/>
      </c>
      <c r="S54" s="73" t="str">
        <f t="shared" si="7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8"/>
        <v/>
      </c>
      <c r="N55" s="15"/>
      <c r="O55" s="73" t="str">
        <f t="shared" si="2"/>
        <v/>
      </c>
      <c r="P55" s="73">
        <f t="shared" si="4"/>
        <v>0</v>
      </c>
      <c r="Q55" s="73" t="str">
        <f t="shared" si="5"/>
        <v/>
      </c>
      <c r="R55" s="73" t="str">
        <f t="shared" si="6"/>
        <v/>
      </c>
      <c r="S55" s="73" t="str">
        <f t="shared" si="7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8"/>
        <v/>
      </c>
      <c r="N56" s="15"/>
      <c r="O56" s="73" t="str">
        <f t="shared" si="2"/>
        <v/>
      </c>
      <c r="P56" s="73">
        <f t="shared" si="4"/>
        <v>0</v>
      </c>
      <c r="Q56" s="73" t="str">
        <f t="shared" si="5"/>
        <v/>
      </c>
      <c r="R56" s="73" t="str">
        <f t="shared" si="6"/>
        <v/>
      </c>
      <c r="S56" s="73" t="str">
        <f t="shared" si="7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8"/>
        <v/>
      </c>
      <c r="N57" s="15"/>
      <c r="O57" s="73" t="str">
        <f t="shared" si="2"/>
        <v/>
      </c>
      <c r="P57" s="73">
        <f t="shared" si="4"/>
        <v>0</v>
      </c>
      <c r="Q57" s="73" t="str">
        <f t="shared" si="5"/>
        <v/>
      </c>
      <c r="R57" s="73" t="str">
        <f t="shared" si="6"/>
        <v/>
      </c>
      <c r="S57" s="73" t="str">
        <f t="shared" si="7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8"/>
        <v/>
      </c>
      <c r="N58" s="15"/>
      <c r="O58" s="73" t="str">
        <f t="shared" si="2"/>
        <v/>
      </c>
      <c r="P58" s="73">
        <f t="shared" si="4"/>
        <v>0</v>
      </c>
      <c r="Q58" s="73" t="str">
        <f t="shared" si="5"/>
        <v/>
      </c>
      <c r="R58" s="73" t="str">
        <f t="shared" si="6"/>
        <v/>
      </c>
      <c r="S58" s="73" t="str">
        <f t="shared" si="7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8"/>
        <v/>
      </c>
      <c r="N59" s="15"/>
      <c r="O59" s="73" t="str">
        <f t="shared" si="2"/>
        <v/>
      </c>
      <c r="P59" s="73">
        <f t="shared" si="4"/>
        <v>0</v>
      </c>
      <c r="Q59" s="73" t="str">
        <f t="shared" si="5"/>
        <v/>
      </c>
      <c r="R59" s="73" t="str">
        <f t="shared" si="6"/>
        <v/>
      </c>
      <c r="S59" s="73" t="str">
        <f t="shared" si="7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8"/>
        <v/>
      </c>
      <c r="N60" s="15"/>
      <c r="O60" s="73" t="str">
        <f t="shared" si="2"/>
        <v/>
      </c>
      <c r="P60" s="73">
        <f t="shared" si="4"/>
        <v>0</v>
      </c>
      <c r="Q60" s="73" t="str">
        <f t="shared" si="5"/>
        <v/>
      </c>
      <c r="R60" s="73" t="str">
        <f t="shared" si="6"/>
        <v/>
      </c>
      <c r="S60" s="73" t="str">
        <f t="shared" si="7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8"/>
        <v/>
      </c>
      <c r="N61" s="15"/>
      <c r="O61" s="73" t="str">
        <f t="shared" si="2"/>
        <v/>
      </c>
      <c r="P61" s="73">
        <f t="shared" si="4"/>
        <v>0</v>
      </c>
      <c r="Q61" s="73" t="str">
        <f t="shared" si="5"/>
        <v/>
      </c>
      <c r="R61" s="73" t="str">
        <f t="shared" si="6"/>
        <v/>
      </c>
      <c r="S61" s="73" t="str">
        <f t="shared" si="7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8"/>
        <v/>
      </c>
      <c r="N62" s="15"/>
      <c r="O62" s="73" t="str">
        <f t="shared" si="2"/>
        <v/>
      </c>
      <c r="P62" s="73">
        <f t="shared" si="4"/>
        <v>0</v>
      </c>
      <c r="Q62" s="73" t="str">
        <f t="shared" si="5"/>
        <v/>
      </c>
      <c r="R62" s="73" t="str">
        <f t="shared" si="6"/>
        <v/>
      </c>
      <c r="S62" s="73" t="str">
        <f t="shared" si="7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8"/>
        <v/>
      </c>
      <c r="N63" s="15"/>
      <c r="O63" s="73" t="str">
        <f t="shared" si="2"/>
        <v/>
      </c>
      <c r="P63" s="73">
        <f t="shared" si="4"/>
        <v>0</v>
      </c>
      <c r="Q63" s="73" t="str">
        <f t="shared" si="5"/>
        <v/>
      </c>
      <c r="R63" s="73" t="str">
        <f t="shared" si="6"/>
        <v/>
      </c>
      <c r="S63" s="73" t="str">
        <f t="shared" si="7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8"/>
        <v/>
      </c>
      <c r="N64" s="15"/>
      <c r="O64" s="73" t="str">
        <f t="shared" si="2"/>
        <v/>
      </c>
      <c r="P64" s="73">
        <f t="shared" si="4"/>
        <v>0</v>
      </c>
      <c r="Q64" s="73" t="str">
        <f t="shared" si="5"/>
        <v/>
      </c>
      <c r="R64" s="73" t="str">
        <f t="shared" si="6"/>
        <v/>
      </c>
      <c r="S64" s="73" t="str">
        <f t="shared" si="7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8"/>
        <v/>
      </c>
      <c r="N65" s="15"/>
      <c r="O65" s="73" t="str">
        <f t="shared" si="2"/>
        <v/>
      </c>
      <c r="P65" s="73">
        <f t="shared" si="4"/>
        <v>0</v>
      </c>
      <c r="Q65" s="73" t="str">
        <f t="shared" si="5"/>
        <v/>
      </c>
      <c r="R65" s="73" t="str">
        <f t="shared" si="6"/>
        <v/>
      </c>
      <c r="S65" s="73" t="str">
        <f t="shared" si="7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8"/>
        <v/>
      </c>
      <c r="N66" s="15"/>
      <c r="O66" s="73" t="str">
        <f t="shared" si="2"/>
        <v/>
      </c>
      <c r="P66" s="73">
        <f t="shared" si="4"/>
        <v>0</v>
      </c>
      <c r="Q66" s="73" t="str">
        <f t="shared" si="5"/>
        <v/>
      </c>
      <c r="R66" s="73" t="str">
        <f t="shared" si="6"/>
        <v/>
      </c>
      <c r="S66" s="73" t="str">
        <f t="shared" si="7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8"/>
        <v/>
      </c>
      <c r="N67" s="15"/>
      <c r="O67" s="73" t="str">
        <f t="shared" si="2"/>
        <v/>
      </c>
      <c r="P67" s="73">
        <f t="shared" si="4"/>
        <v>0</v>
      </c>
      <c r="Q67" s="73" t="str">
        <f t="shared" si="5"/>
        <v/>
      </c>
      <c r="R67" s="73" t="str">
        <f t="shared" si="6"/>
        <v/>
      </c>
      <c r="S67" s="73" t="str">
        <f t="shared" si="7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8"/>
        <v/>
      </c>
      <c r="N68" s="15"/>
      <c r="O68" s="73" t="str">
        <f t="shared" si="2"/>
        <v/>
      </c>
      <c r="P68" s="73">
        <f t="shared" si="4"/>
        <v>0</v>
      </c>
      <c r="Q68" s="73" t="str">
        <f t="shared" si="5"/>
        <v/>
      </c>
      <c r="R68" s="73" t="str">
        <f t="shared" si="6"/>
        <v/>
      </c>
      <c r="S68" s="73" t="str">
        <f t="shared" si="7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8"/>
        <v/>
      </c>
      <c r="N69" s="15"/>
      <c r="O69" s="73" t="str">
        <f t="shared" si="2"/>
        <v/>
      </c>
      <c r="P69" s="73">
        <f t="shared" si="4"/>
        <v>0</v>
      </c>
      <c r="Q69" s="73" t="str">
        <f t="shared" si="5"/>
        <v/>
      </c>
      <c r="R69" s="73" t="str">
        <f t="shared" si="6"/>
        <v/>
      </c>
      <c r="S69" s="73" t="str">
        <f t="shared" si="7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8"/>
        <v/>
      </c>
      <c r="N70" s="15"/>
      <c r="O70" s="73" t="str">
        <f t="shared" si="2"/>
        <v/>
      </c>
      <c r="P70" s="73">
        <f t="shared" si="4"/>
        <v>0</v>
      </c>
      <c r="Q70" s="73" t="str">
        <f t="shared" si="5"/>
        <v/>
      </c>
      <c r="R70" s="73" t="str">
        <f t="shared" si="6"/>
        <v/>
      </c>
      <c r="S70" s="73" t="str">
        <f t="shared" si="7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8"/>
        <v/>
      </c>
      <c r="N71" s="15"/>
      <c r="O71" s="73" t="str">
        <f t="shared" si="2"/>
        <v/>
      </c>
      <c r="P71" s="73">
        <f t="shared" si="4"/>
        <v>0</v>
      </c>
      <c r="Q71" s="73" t="str">
        <f t="shared" si="5"/>
        <v/>
      </c>
      <c r="R71" s="73" t="str">
        <f t="shared" si="6"/>
        <v/>
      </c>
      <c r="S71" s="73" t="str">
        <f t="shared" si="7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8"/>
        <v/>
      </c>
      <c r="N72" s="15"/>
      <c r="O72" s="73" t="str">
        <f t="shared" si="2"/>
        <v/>
      </c>
      <c r="P72" s="73">
        <f t="shared" si="4"/>
        <v>0</v>
      </c>
      <c r="Q72" s="73" t="str">
        <f t="shared" si="5"/>
        <v/>
      </c>
      <c r="R72" s="73" t="str">
        <f t="shared" si="6"/>
        <v/>
      </c>
      <c r="S72" s="73" t="str">
        <f t="shared" si="7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8"/>
        <v/>
      </c>
      <c r="N73" s="15"/>
      <c r="O73" s="73" t="str">
        <f t="shared" si="2"/>
        <v/>
      </c>
      <c r="P73" s="73">
        <f t="shared" si="4"/>
        <v>0</v>
      </c>
      <c r="Q73" s="73" t="str">
        <f t="shared" si="5"/>
        <v/>
      </c>
      <c r="R73" s="73" t="str">
        <f t="shared" si="6"/>
        <v/>
      </c>
      <c r="S73" s="73" t="str">
        <f t="shared" si="7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8"/>
        <v/>
      </c>
      <c r="N74" s="15"/>
      <c r="O74" s="73" t="str">
        <f t="shared" si="2"/>
        <v/>
      </c>
      <c r="P74" s="73">
        <f t="shared" si="4"/>
        <v>0</v>
      </c>
      <c r="Q74" s="73" t="str">
        <f t="shared" si="5"/>
        <v/>
      </c>
      <c r="R74" s="73" t="str">
        <f t="shared" si="6"/>
        <v/>
      </c>
      <c r="S74" s="73" t="str">
        <f t="shared" si="7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8"/>
        <v/>
      </c>
      <c r="N75" s="15"/>
      <c r="O75" s="73" t="str">
        <f t="shared" si="2"/>
        <v/>
      </c>
      <c r="P75" s="73">
        <f t="shared" si="4"/>
        <v>0</v>
      </c>
      <c r="Q75" s="73" t="str">
        <f t="shared" si="5"/>
        <v/>
      </c>
      <c r="R75" s="73" t="str">
        <f t="shared" si="6"/>
        <v/>
      </c>
      <c r="S75" s="73" t="str">
        <f t="shared" si="7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8"/>
        <v/>
      </c>
      <c r="N76" s="15"/>
      <c r="O76" s="73" t="str">
        <f t="shared" si="2"/>
        <v/>
      </c>
      <c r="P76" s="73">
        <f t="shared" si="4"/>
        <v>0</v>
      </c>
      <c r="Q76" s="73" t="str">
        <f t="shared" si="5"/>
        <v/>
      </c>
      <c r="R76" s="73" t="str">
        <f t="shared" si="6"/>
        <v/>
      </c>
      <c r="S76" s="73" t="str">
        <f t="shared" si="7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8"/>
        <v/>
      </c>
      <c r="N77" s="15"/>
      <c r="O77" s="73" t="str">
        <f t="shared" si="2"/>
        <v/>
      </c>
      <c r="P77" s="73">
        <f t="shared" si="4"/>
        <v>0</v>
      </c>
      <c r="Q77" s="73" t="str">
        <f t="shared" si="5"/>
        <v/>
      </c>
      <c r="R77" s="73" t="str">
        <f t="shared" si="6"/>
        <v/>
      </c>
      <c r="S77" s="73" t="str">
        <f t="shared" si="7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8"/>
        <v/>
      </c>
      <c r="N78" s="15"/>
      <c r="O78" s="73" t="str">
        <f t="shared" si="2"/>
        <v/>
      </c>
      <c r="P78" s="73">
        <f t="shared" si="4"/>
        <v>0</v>
      </c>
      <c r="Q78" s="73" t="str">
        <f t="shared" si="5"/>
        <v/>
      </c>
      <c r="R78" s="73" t="str">
        <f t="shared" si="6"/>
        <v/>
      </c>
      <c r="S78" s="73" t="str">
        <f t="shared" si="7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9">IF(G79&amp;I79&amp;J79&amp;K79&amp;L79="","",G79+I79+J79-K79-L79)</f>
        <v/>
      </c>
      <c r="N79" s="15"/>
      <c r="O79" s="73" t="str">
        <f t="shared" ref="O79:O142" si="10">IF($H79="E",G79,"")</f>
        <v/>
      </c>
      <c r="P79" s="73">
        <f t="shared" si="4"/>
        <v>0</v>
      </c>
      <c r="Q79" s="73" t="str">
        <f t="shared" si="5"/>
        <v/>
      </c>
      <c r="R79" s="73" t="str">
        <f t="shared" si="6"/>
        <v/>
      </c>
      <c r="S79" s="73" t="str">
        <f t="shared" si="7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9"/>
        <v/>
      </c>
      <c r="N80" s="15"/>
      <c r="O80" s="73" t="str">
        <f t="shared" si="10"/>
        <v/>
      </c>
      <c r="P80" s="73">
        <f t="shared" ref="P80:P143" si="11">IF($H80=0%,G80,"")</f>
        <v>0</v>
      </c>
      <c r="Q80" s="73" t="str">
        <f t="shared" ref="Q80:Q143" si="12">IF(OR($H80=2%,$H80=6%,$H80=8%),$I80/$H80,"")</f>
        <v/>
      </c>
      <c r="R80" s="73" t="str">
        <f t="shared" ref="R80:R143" si="13">IF(OR($H80=15%,$H80=16%),$I80/$H80,"")</f>
        <v/>
      </c>
      <c r="S80" s="73" t="str">
        <f t="shared" ref="S80:S143" si="14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9"/>
        <v/>
      </c>
      <c r="N81" s="15"/>
      <c r="O81" s="73" t="str">
        <f t="shared" si="10"/>
        <v/>
      </c>
      <c r="P81" s="73">
        <f t="shared" si="11"/>
        <v>0</v>
      </c>
      <c r="Q81" s="73" t="str">
        <f t="shared" si="12"/>
        <v/>
      </c>
      <c r="R81" s="73" t="str">
        <f t="shared" si="13"/>
        <v/>
      </c>
      <c r="S81" s="73" t="str">
        <f t="shared" si="14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9"/>
        <v/>
      </c>
      <c r="N82" s="15"/>
      <c r="O82" s="73" t="str">
        <f t="shared" si="10"/>
        <v/>
      </c>
      <c r="P82" s="73">
        <f t="shared" si="11"/>
        <v>0</v>
      </c>
      <c r="Q82" s="73" t="str">
        <f t="shared" si="12"/>
        <v/>
      </c>
      <c r="R82" s="73" t="str">
        <f t="shared" si="13"/>
        <v/>
      </c>
      <c r="S82" s="73" t="str">
        <f t="shared" si="14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9"/>
        <v/>
      </c>
      <c r="N83" s="15"/>
      <c r="O83" s="73" t="str">
        <f t="shared" si="10"/>
        <v/>
      </c>
      <c r="P83" s="73">
        <f t="shared" si="11"/>
        <v>0</v>
      </c>
      <c r="Q83" s="73" t="str">
        <f t="shared" si="12"/>
        <v/>
      </c>
      <c r="R83" s="73" t="str">
        <f t="shared" si="13"/>
        <v/>
      </c>
      <c r="S83" s="73" t="str">
        <f t="shared" si="14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9"/>
        <v/>
      </c>
      <c r="N84" s="15"/>
      <c r="O84" s="73" t="str">
        <f t="shared" si="10"/>
        <v/>
      </c>
      <c r="P84" s="73">
        <f t="shared" si="11"/>
        <v>0</v>
      </c>
      <c r="Q84" s="73" t="str">
        <f t="shared" si="12"/>
        <v/>
      </c>
      <c r="R84" s="73" t="str">
        <f t="shared" si="13"/>
        <v/>
      </c>
      <c r="S84" s="73" t="str">
        <f t="shared" si="14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9"/>
        <v/>
      </c>
      <c r="N85" s="15"/>
      <c r="O85" s="73" t="str">
        <f t="shared" si="10"/>
        <v/>
      </c>
      <c r="P85" s="73">
        <f t="shared" si="11"/>
        <v>0</v>
      </c>
      <c r="Q85" s="73" t="str">
        <f t="shared" si="12"/>
        <v/>
      </c>
      <c r="R85" s="73" t="str">
        <f t="shared" si="13"/>
        <v/>
      </c>
      <c r="S85" s="73" t="str">
        <f t="shared" si="14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9"/>
        <v/>
      </c>
      <c r="N86" s="15"/>
      <c r="O86" s="73" t="str">
        <f t="shared" si="10"/>
        <v/>
      </c>
      <c r="P86" s="73">
        <f t="shared" si="11"/>
        <v>0</v>
      </c>
      <c r="Q86" s="73" t="str">
        <f t="shared" si="12"/>
        <v/>
      </c>
      <c r="R86" s="73" t="str">
        <f t="shared" si="13"/>
        <v/>
      </c>
      <c r="S86" s="73" t="str">
        <f t="shared" si="14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9"/>
        <v/>
      </c>
      <c r="N87" s="15"/>
      <c r="O87" s="73" t="str">
        <f t="shared" si="10"/>
        <v/>
      </c>
      <c r="P87" s="73">
        <f t="shared" si="11"/>
        <v>0</v>
      </c>
      <c r="Q87" s="73" t="str">
        <f t="shared" si="12"/>
        <v/>
      </c>
      <c r="R87" s="73" t="str">
        <f t="shared" si="13"/>
        <v/>
      </c>
      <c r="S87" s="73" t="str">
        <f t="shared" si="14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9"/>
        <v/>
      </c>
      <c r="N88" s="15"/>
      <c r="O88" s="73" t="str">
        <f t="shared" si="10"/>
        <v/>
      </c>
      <c r="P88" s="73">
        <f t="shared" si="11"/>
        <v>0</v>
      </c>
      <c r="Q88" s="73" t="str">
        <f t="shared" si="12"/>
        <v/>
      </c>
      <c r="R88" s="73" t="str">
        <f t="shared" si="13"/>
        <v/>
      </c>
      <c r="S88" s="73" t="str">
        <f t="shared" si="14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9"/>
        <v/>
      </c>
      <c r="N89" s="15"/>
      <c r="O89" s="73" t="str">
        <f t="shared" si="10"/>
        <v/>
      </c>
      <c r="P89" s="73">
        <f t="shared" si="11"/>
        <v>0</v>
      </c>
      <c r="Q89" s="73" t="str">
        <f t="shared" si="12"/>
        <v/>
      </c>
      <c r="R89" s="73" t="str">
        <f t="shared" si="13"/>
        <v/>
      </c>
      <c r="S89" s="73" t="str">
        <f t="shared" si="14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9"/>
        <v/>
      </c>
      <c r="N90" s="15"/>
      <c r="O90" s="73" t="str">
        <f t="shared" si="10"/>
        <v/>
      </c>
      <c r="P90" s="73">
        <f t="shared" si="11"/>
        <v>0</v>
      </c>
      <c r="Q90" s="73" t="str">
        <f t="shared" si="12"/>
        <v/>
      </c>
      <c r="R90" s="73" t="str">
        <f t="shared" si="13"/>
        <v/>
      </c>
      <c r="S90" s="73" t="str">
        <f t="shared" si="14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9"/>
        <v/>
      </c>
      <c r="N91" s="15"/>
      <c r="O91" s="73" t="str">
        <f t="shared" si="10"/>
        <v/>
      </c>
      <c r="P91" s="73">
        <f t="shared" si="11"/>
        <v>0</v>
      </c>
      <c r="Q91" s="73" t="str">
        <f t="shared" si="12"/>
        <v/>
      </c>
      <c r="R91" s="73" t="str">
        <f t="shared" si="13"/>
        <v/>
      </c>
      <c r="S91" s="73" t="str">
        <f t="shared" si="14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9"/>
        <v/>
      </c>
      <c r="N92" s="15"/>
      <c r="O92" s="73" t="str">
        <f t="shared" si="10"/>
        <v/>
      </c>
      <c r="P92" s="73">
        <f t="shared" si="11"/>
        <v>0</v>
      </c>
      <c r="Q92" s="73" t="str">
        <f t="shared" si="12"/>
        <v/>
      </c>
      <c r="R92" s="73" t="str">
        <f t="shared" si="13"/>
        <v/>
      </c>
      <c r="S92" s="73" t="str">
        <f t="shared" si="14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9"/>
        <v/>
      </c>
      <c r="N93" s="15"/>
      <c r="O93" s="73" t="str">
        <f t="shared" si="10"/>
        <v/>
      </c>
      <c r="P93" s="73">
        <f t="shared" si="11"/>
        <v>0</v>
      </c>
      <c r="Q93" s="73" t="str">
        <f t="shared" si="12"/>
        <v/>
      </c>
      <c r="R93" s="73" t="str">
        <f t="shared" si="13"/>
        <v/>
      </c>
      <c r="S93" s="73" t="str">
        <f t="shared" si="14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9"/>
        <v/>
      </c>
      <c r="N94" s="15"/>
      <c r="O94" s="73" t="str">
        <f t="shared" si="10"/>
        <v/>
      </c>
      <c r="P94" s="73">
        <f t="shared" si="11"/>
        <v>0</v>
      </c>
      <c r="Q94" s="73" t="str">
        <f t="shared" si="12"/>
        <v/>
      </c>
      <c r="R94" s="73" t="str">
        <f t="shared" si="13"/>
        <v/>
      </c>
      <c r="S94" s="73" t="str">
        <f t="shared" si="14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9"/>
        <v/>
      </c>
      <c r="N95" s="15"/>
      <c r="O95" s="73" t="str">
        <f t="shared" si="10"/>
        <v/>
      </c>
      <c r="P95" s="73">
        <f t="shared" si="11"/>
        <v>0</v>
      </c>
      <c r="Q95" s="73" t="str">
        <f t="shared" si="12"/>
        <v/>
      </c>
      <c r="R95" s="73" t="str">
        <f t="shared" si="13"/>
        <v/>
      </c>
      <c r="S95" s="73" t="str">
        <f t="shared" si="14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9"/>
        <v/>
      </c>
      <c r="N96" s="15"/>
      <c r="O96" s="73" t="str">
        <f t="shared" si="10"/>
        <v/>
      </c>
      <c r="P96" s="73">
        <f t="shared" si="11"/>
        <v>0</v>
      </c>
      <c r="Q96" s="73" t="str">
        <f t="shared" si="12"/>
        <v/>
      </c>
      <c r="R96" s="73" t="str">
        <f t="shared" si="13"/>
        <v/>
      </c>
      <c r="S96" s="73" t="str">
        <f t="shared" si="14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9"/>
        <v/>
      </c>
      <c r="N97" s="15"/>
      <c r="O97" s="73" t="str">
        <f t="shared" si="10"/>
        <v/>
      </c>
      <c r="P97" s="73">
        <f t="shared" si="11"/>
        <v>0</v>
      </c>
      <c r="Q97" s="73" t="str">
        <f t="shared" si="12"/>
        <v/>
      </c>
      <c r="R97" s="73" t="str">
        <f t="shared" si="13"/>
        <v/>
      </c>
      <c r="S97" s="73" t="str">
        <f t="shared" si="14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9"/>
        <v/>
      </c>
      <c r="N98" s="15"/>
      <c r="O98" s="73" t="str">
        <f t="shared" si="10"/>
        <v/>
      </c>
      <c r="P98" s="73">
        <f t="shared" si="11"/>
        <v>0</v>
      </c>
      <c r="Q98" s="73" t="str">
        <f t="shared" si="12"/>
        <v/>
      </c>
      <c r="R98" s="73" t="str">
        <f t="shared" si="13"/>
        <v/>
      </c>
      <c r="S98" s="73" t="str">
        <f t="shared" si="14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9"/>
        <v/>
      </c>
      <c r="N99" s="15"/>
      <c r="O99" s="73" t="str">
        <f t="shared" si="10"/>
        <v/>
      </c>
      <c r="P99" s="73">
        <f t="shared" si="11"/>
        <v>0</v>
      </c>
      <c r="Q99" s="73" t="str">
        <f t="shared" si="12"/>
        <v/>
      </c>
      <c r="R99" s="73" t="str">
        <f t="shared" si="13"/>
        <v/>
      </c>
      <c r="S99" s="73" t="str">
        <f t="shared" si="14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9"/>
        <v/>
      </c>
      <c r="N100" s="15"/>
      <c r="O100" s="73" t="str">
        <f t="shared" si="10"/>
        <v/>
      </c>
      <c r="P100" s="73">
        <f t="shared" si="11"/>
        <v>0</v>
      </c>
      <c r="Q100" s="73" t="str">
        <f t="shared" si="12"/>
        <v/>
      </c>
      <c r="R100" s="73" t="str">
        <f t="shared" si="13"/>
        <v/>
      </c>
      <c r="S100" s="73" t="str">
        <f t="shared" si="14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9"/>
        <v/>
      </c>
      <c r="N101" s="15"/>
      <c r="O101" s="73" t="str">
        <f t="shared" si="10"/>
        <v/>
      </c>
      <c r="P101" s="73">
        <f t="shared" si="11"/>
        <v>0</v>
      </c>
      <c r="Q101" s="73" t="str">
        <f t="shared" si="12"/>
        <v/>
      </c>
      <c r="R101" s="73" t="str">
        <f t="shared" si="13"/>
        <v/>
      </c>
      <c r="S101" s="73" t="str">
        <f t="shared" si="14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9"/>
        <v/>
      </c>
      <c r="N102" s="15"/>
      <c r="O102" s="73" t="str">
        <f t="shared" si="10"/>
        <v/>
      </c>
      <c r="P102" s="73">
        <f t="shared" si="11"/>
        <v>0</v>
      </c>
      <c r="Q102" s="73" t="str">
        <f t="shared" si="12"/>
        <v/>
      </c>
      <c r="R102" s="73" t="str">
        <f t="shared" si="13"/>
        <v/>
      </c>
      <c r="S102" s="73" t="str">
        <f t="shared" si="14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9"/>
        <v/>
      </c>
      <c r="N103" s="15"/>
      <c r="O103" s="73" t="str">
        <f t="shared" si="10"/>
        <v/>
      </c>
      <c r="P103" s="73">
        <f t="shared" si="11"/>
        <v>0</v>
      </c>
      <c r="Q103" s="73" t="str">
        <f t="shared" si="12"/>
        <v/>
      </c>
      <c r="R103" s="73" t="str">
        <f t="shared" si="13"/>
        <v/>
      </c>
      <c r="S103" s="73" t="str">
        <f t="shared" si="14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9"/>
        <v/>
      </c>
      <c r="N104" s="15"/>
      <c r="O104" s="73" t="str">
        <f t="shared" si="10"/>
        <v/>
      </c>
      <c r="P104" s="73">
        <f t="shared" si="11"/>
        <v>0</v>
      </c>
      <c r="Q104" s="73" t="str">
        <f t="shared" si="12"/>
        <v/>
      </c>
      <c r="R104" s="73" t="str">
        <f t="shared" si="13"/>
        <v/>
      </c>
      <c r="S104" s="73" t="str">
        <f t="shared" si="14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9"/>
        <v/>
      </c>
      <c r="N105" s="15"/>
      <c r="O105" s="73" t="str">
        <f t="shared" si="10"/>
        <v/>
      </c>
      <c r="P105" s="73">
        <f t="shared" si="11"/>
        <v>0</v>
      </c>
      <c r="Q105" s="73" t="str">
        <f t="shared" si="12"/>
        <v/>
      </c>
      <c r="R105" s="73" t="str">
        <f t="shared" si="13"/>
        <v/>
      </c>
      <c r="S105" s="73" t="str">
        <f t="shared" si="14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9"/>
        <v/>
      </c>
      <c r="N106" s="15"/>
      <c r="O106" s="73" t="str">
        <f t="shared" si="10"/>
        <v/>
      </c>
      <c r="P106" s="73">
        <f t="shared" si="11"/>
        <v>0</v>
      </c>
      <c r="Q106" s="73" t="str">
        <f t="shared" si="12"/>
        <v/>
      </c>
      <c r="R106" s="73" t="str">
        <f t="shared" si="13"/>
        <v/>
      </c>
      <c r="S106" s="73" t="str">
        <f t="shared" si="14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9"/>
        <v/>
      </c>
      <c r="N107" s="15"/>
      <c r="O107" s="73" t="str">
        <f t="shared" si="10"/>
        <v/>
      </c>
      <c r="P107" s="73">
        <f t="shared" si="11"/>
        <v>0</v>
      </c>
      <c r="Q107" s="73" t="str">
        <f t="shared" si="12"/>
        <v/>
      </c>
      <c r="R107" s="73" t="str">
        <f t="shared" si="13"/>
        <v/>
      </c>
      <c r="S107" s="73" t="str">
        <f t="shared" si="14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9"/>
        <v/>
      </c>
      <c r="N108" s="15"/>
      <c r="O108" s="73" t="str">
        <f t="shared" si="10"/>
        <v/>
      </c>
      <c r="P108" s="73">
        <f t="shared" si="11"/>
        <v>0</v>
      </c>
      <c r="Q108" s="73" t="str">
        <f t="shared" si="12"/>
        <v/>
      </c>
      <c r="R108" s="73" t="str">
        <f t="shared" si="13"/>
        <v/>
      </c>
      <c r="S108" s="73" t="str">
        <f t="shared" si="14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9"/>
        <v/>
      </c>
      <c r="N109" s="15"/>
      <c r="O109" s="73" t="str">
        <f t="shared" si="10"/>
        <v/>
      </c>
      <c r="P109" s="73">
        <f t="shared" si="11"/>
        <v>0</v>
      </c>
      <c r="Q109" s="73" t="str">
        <f t="shared" si="12"/>
        <v/>
      </c>
      <c r="R109" s="73" t="str">
        <f t="shared" si="13"/>
        <v/>
      </c>
      <c r="S109" s="73" t="str">
        <f t="shared" si="14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9"/>
        <v/>
      </c>
      <c r="N110" s="15"/>
      <c r="O110" s="73" t="str">
        <f t="shared" si="10"/>
        <v/>
      </c>
      <c r="P110" s="73">
        <f t="shared" si="11"/>
        <v>0</v>
      </c>
      <c r="Q110" s="73" t="str">
        <f t="shared" si="12"/>
        <v/>
      </c>
      <c r="R110" s="73" t="str">
        <f t="shared" si="13"/>
        <v/>
      </c>
      <c r="S110" s="73" t="str">
        <f t="shared" si="14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9"/>
        <v/>
      </c>
      <c r="N111" s="15"/>
      <c r="O111" s="73" t="str">
        <f t="shared" si="10"/>
        <v/>
      </c>
      <c r="P111" s="73">
        <f t="shared" si="11"/>
        <v>0</v>
      </c>
      <c r="Q111" s="73" t="str">
        <f t="shared" si="12"/>
        <v/>
      </c>
      <c r="R111" s="73" t="str">
        <f t="shared" si="13"/>
        <v/>
      </c>
      <c r="S111" s="73" t="str">
        <f t="shared" si="14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9"/>
        <v/>
      </c>
      <c r="N112" s="15"/>
      <c r="O112" s="73" t="str">
        <f t="shared" si="10"/>
        <v/>
      </c>
      <c r="P112" s="73">
        <f t="shared" si="11"/>
        <v>0</v>
      </c>
      <c r="Q112" s="73" t="str">
        <f t="shared" si="12"/>
        <v/>
      </c>
      <c r="R112" s="73" t="str">
        <f t="shared" si="13"/>
        <v/>
      </c>
      <c r="S112" s="73" t="str">
        <f t="shared" si="14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9"/>
        <v/>
      </c>
      <c r="N113" s="15"/>
      <c r="O113" s="73" t="str">
        <f t="shared" si="10"/>
        <v/>
      </c>
      <c r="P113" s="73">
        <f t="shared" si="11"/>
        <v>0</v>
      </c>
      <c r="Q113" s="73" t="str">
        <f t="shared" si="12"/>
        <v/>
      </c>
      <c r="R113" s="73" t="str">
        <f t="shared" si="13"/>
        <v/>
      </c>
      <c r="S113" s="73" t="str">
        <f t="shared" si="14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9"/>
        <v/>
      </c>
      <c r="N114" s="15"/>
      <c r="O114" s="73" t="str">
        <f t="shared" si="10"/>
        <v/>
      </c>
      <c r="P114" s="73">
        <f t="shared" si="11"/>
        <v>0</v>
      </c>
      <c r="Q114" s="73" t="str">
        <f t="shared" si="12"/>
        <v/>
      </c>
      <c r="R114" s="73" t="str">
        <f t="shared" si="13"/>
        <v/>
      </c>
      <c r="S114" s="73" t="str">
        <f t="shared" si="14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9"/>
        <v/>
      </c>
      <c r="N115" s="15"/>
      <c r="O115" s="73" t="str">
        <f t="shared" si="10"/>
        <v/>
      </c>
      <c r="P115" s="73">
        <f t="shared" si="11"/>
        <v>0</v>
      </c>
      <c r="Q115" s="73" t="str">
        <f t="shared" si="12"/>
        <v/>
      </c>
      <c r="R115" s="73" t="str">
        <f t="shared" si="13"/>
        <v/>
      </c>
      <c r="S115" s="73" t="str">
        <f t="shared" si="14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9"/>
        <v/>
      </c>
      <c r="N116" s="15"/>
      <c r="O116" s="73" t="str">
        <f t="shared" si="10"/>
        <v/>
      </c>
      <c r="P116" s="73">
        <f t="shared" si="11"/>
        <v>0</v>
      </c>
      <c r="Q116" s="73" t="str">
        <f t="shared" si="12"/>
        <v/>
      </c>
      <c r="R116" s="73" t="str">
        <f t="shared" si="13"/>
        <v/>
      </c>
      <c r="S116" s="73" t="str">
        <f t="shared" si="14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9"/>
        <v/>
      </c>
      <c r="N117" s="15"/>
      <c r="O117" s="73" t="str">
        <f t="shared" si="10"/>
        <v/>
      </c>
      <c r="P117" s="73">
        <f t="shared" si="11"/>
        <v>0</v>
      </c>
      <c r="Q117" s="73" t="str">
        <f t="shared" si="12"/>
        <v/>
      </c>
      <c r="R117" s="73" t="str">
        <f t="shared" si="13"/>
        <v/>
      </c>
      <c r="S117" s="73" t="str">
        <f t="shared" si="14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9"/>
        <v/>
      </c>
      <c r="N118" s="15"/>
      <c r="O118" s="73" t="str">
        <f t="shared" si="10"/>
        <v/>
      </c>
      <c r="P118" s="73">
        <f t="shared" si="11"/>
        <v>0</v>
      </c>
      <c r="Q118" s="73" t="str">
        <f t="shared" si="12"/>
        <v/>
      </c>
      <c r="R118" s="73" t="str">
        <f t="shared" si="13"/>
        <v/>
      </c>
      <c r="S118" s="73" t="str">
        <f t="shared" si="14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9"/>
        <v/>
      </c>
      <c r="N119" s="15"/>
      <c r="O119" s="73" t="str">
        <f t="shared" si="10"/>
        <v/>
      </c>
      <c r="P119" s="73">
        <f t="shared" si="11"/>
        <v>0</v>
      </c>
      <c r="Q119" s="73" t="str">
        <f t="shared" si="12"/>
        <v/>
      </c>
      <c r="R119" s="73" t="str">
        <f t="shared" si="13"/>
        <v/>
      </c>
      <c r="S119" s="73" t="str">
        <f t="shared" si="14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9"/>
        <v/>
      </c>
      <c r="N120" s="15"/>
      <c r="O120" s="73" t="str">
        <f t="shared" si="10"/>
        <v/>
      </c>
      <c r="P120" s="73">
        <f t="shared" si="11"/>
        <v>0</v>
      </c>
      <c r="Q120" s="73" t="str">
        <f t="shared" si="12"/>
        <v/>
      </c>
      <c r="R120" s="73" t="str">
        <f t="shared" si="13"/>
        <v/>
      </c>
      <c r="S120" s="73" t="str">
        <f t="shared" si="14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9"/>
        <v/>
      </c>
      <c r="N121" s="15"/>
      <c r="O121" s="73" t="str">
        <f t="shared" si="10"/>
        <v/>
      </c>
      <c r="P121" s="73">
        <f t="shared" si="11"/>
        <v>0</v>
      </c>
      <c r="Q121" s="73" t="str">
        <f t="shared" si="12"/>
        <v/>
      </c>
      <c r="R121" s="73" t="str">
        <f t="shared" si="13"/>
        <v/>
      </c>
      <c r="S121" s="73" t="str">
        <f t="shared" si="14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9"/>
        <v/>
      </c>
      <c r="N122" s="15"/>
      <c r="O122" s="73" t="str">
        <f t="shared" si="10"/>
        <v/>
      </c>
      <c r="P122" s="73">
        <f t="shared" si="11"/>
        <v>0</v>
      </c>
      <c r="Q122" s="73" t="str">
        <f t="shared" si="12"/>
        <v/>
      </c>
      <c r="R122" s="73" t="str">
        <f t="shared" si="13"/>
        <v/>
      </c>
      <c r="S122" s="73" t="str">
        <f t="shared" si="14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9"/>
        <v/>
      </c>
      <c r="N123" s="15"/>
      <c r="O123" s="73" t="str">
        <f t="shared" si="10"/>
        <v/>
      </c>
      <c r="P123" s="73">
        <f t="shared" si="11"/>
        <v>0</v>
      </c>
      <c r="Q123" s="73" t="str">
        <f t="shared" si="12"/>
        <v/>
      </c>
      <c r="R123" s="73" t="str">
        <f t="shared" si="13"/>
        <v/>
      </c>
      <c r="S123" s="73" t="str">
        <f t="shared" si="14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9"/>
        <v/>
      </c>
      <c r="N124" s="15"/>
      <c r="O124" s="73" t="str">
        <f t="shared" si="10"/>
        <v/>
      </c>
      <c r="P124" s="73">
        <f t="shared" si="11"/>
        <v>0</v>
      </c>
      <c r="Q124" s="73" t="str">
        <f t="shared" si="12"/>
        <v/>
      </c>
      <c r="R124" s="73" t="str">
        <f t="shared" si="13"/>
        <v/>
      </c>
      <c r="S124" s="73" t="str">
        <f t="shared" si="14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9"/>
        <v/>
      </c>
      <c r="N125" s="15"/>
      <c r="O125" s="73" t="str">
        <f t="shared" si="10"/>
        <v/>
      </c>
      <c r="P125" s="73">
        <f t="shared" si="11"/>
        <v>0</v>
      </c>
      <c r="Q125" s="73" t="str">
        <f t="shared" si="12"/>
        <v/>
      </c>
      <c r="R125" s="73" t="str">
        <f t="shared" si="13"/>
        <v/>
      </c>
      <c r="S125" s="73" t="str">
        <f t="shared" si="14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9"/>
        <v/>
      </c>
      <c r="N126" s="15"/>
      <c r="O126" s="73" t="str">
        <f t="shared" si="10"/>
        <v/>
      </c>
      <c r="P126" s="73">
        <f t="shared" si="11"/>
        <v>0</v>
      </c>
      <c r="Q126" s="73" t="str">
        <f t="shared" si="12"/>
        <v/>
      </c>
      <c r="R126" s="73" t="str">
        <f t="shared" si="13"/>
        <v/>
      </c>
      <c r="S126" s="73" t="str">
        <f t="shared" si="14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9"/>
        <v/>
      </c>
      <c r="N127" s="15"/>
      <c r="O127" s="73" t="str">
        <f t="shared" si="10"/>
        <v/>
      </c>
      <c r="P127" s="73">
        <f t="shared" si="11"/>
        <v>0</v>
      </c>
      <c r="Q127" s="73" t="str">
        <f t="shared" si="12"/>
        <v/>
      </c>
      <c r="R127" s="73" t="str">
        <f t="shared" si="13"/>
        <v/>
      </c>
      <c r="S127" s="73" t="str">
        <f t="shared" si="14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9"/>
        <v/>
      </c>
      <c r="N128" s="15"/>
      <c r="O128" s="73" t="str">
        <f t="shared" si="10"/>
        <v/>
      </c>
      <c r="P128" s="73">
        <f t="shared" si="11"/>
        <v>0</v>
      </c>
      <c r="Q128" s="73" t="str">
        <f t="shared" si="12"/>
        <v/>
      </c>
      <c r="R128" s="73" t="str">
        <f t="shared" si="13"/>
        <v/>
      </c>
      <c r="S128" s="73" t="str">
        <f t="shared" si="14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9"/>
        <v/>
      </c>
      <c r="N129" s="15"/>
      <c r="O129" s="73" t="str">
        <f t="shared" si="10"/>
        <v/>
      </c>
      <c r="P129" s="73">
        <f t="shared" si="11"/>
        <v>0</v>
      </c>
      <c r="Q129" s="73" t="str">
        <f t="shared" si="12"/>
        <v/>
      </c>
      <c r="R129" s="73" t="str">
        <f t="shared" si="13"/>
        <v/>
      </c>
      <c r="S129" s="73" t="str">
        <f t="shared" si="14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9"/>
        <v/>
      </c>
      <c r="N130" s="15"/>
      <c r="O130" s="73" t="str">
        <f t="shared" si="10"/>
        <v/>
      </c>
      <c r="P130" s="73">
        <f t="shared" si="11"/>
        <v>0</v>
      </c>
      <c r="Q130" s="73" t="str">
        <f t="shared" si="12"/>
        <v/>
      </c>
      <c r="R130" s="73" t="str">
        <f t="shared" si="13"/>
        <v/>
      </c>
      <c r="S130" s="73" t="str">
        <f t="shared" si="14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9"/>
        <v/>
      </c>
      <c r="N131" s="15"/>
      <c r="O131" s="73" t="str">
        <f t="shared" si="10"/>
        <v/>
      </c>
      <c r="P131" s="73">
        <f t="shared" si="11"/>
        <v>0</v>
      </c>
      <c r="Q131" s="73" t="str">
        <f t="shared" si="12"/>
        <v/>
      </c>
      <c r="R131" s="73" t="str">
        <f t="shared" si="13"/>
        <v/>
      </c>
      <c r="S131" s="73" t="str">
        <f t="shared" si="14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9"/>
        <v/>
      </c>
      <c r="N132" s="15"/>
      <c r="O132" s="73" t="str">
        <f t="shared" si="10"/>
        <v/>
      </c>
      <c r="P132" s="73">
        <f t="shared" si="11"/>
        <v>0</v>
      </c>
      <c r="Q132" s="73" t="str">
        <f t="shared" si="12"/>
        <v/>
      </c>
      <c r="R132" s="73" t="str">
        <f t="shared" si="13"/>
        <v/>
      </c>
      <c r="S132" s="73" t="str">
        <f t="shared" si="14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9"/>
        <v/>
      </c>
      <c r="N133" s="15"/>
      <c r="O133" s="73" t="str">
        <f t="shared" si="10"/>
        <v/>
      </c>
      <c r="P133" s="73">
        <f t="shared" si="11"/>
        <v>0</v>
      </c>
      <c r="Q133" s="73" t="str">
        <f t="shared" si="12"/>
        <v/>
      </c>
      <c r="R133" s="73" t="str">
        <f t="shared" si="13"/>
        <v/>
      </c>
      <c r="S133" s="73" t="str">
        <f t="shared" si="14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9"/>
        <v/>
      </c>
      <c r="N134" s="15"/>
      <c r="O134" s="73" t="str">
        <f t="shared" si="10"/>
        <v/>
      </c>
      <c r="P134" s="73">
        <f t="shared" si="11"/>
        <v>0</v>
      </c>
      <c r="Q134" s="73" t="str">
        <f t="shared" si="12"/>
        <v/>
      </c>
      <c r="R134" s="73" t="str">
        <f t="shared" si="13"/>
        <v/>
      </c>
      <c r="S134" s="73" t="str">
        <f t="shared" si="14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9"/>
        <v/>
      </c>
      <c r="N135" s="15"/>
      <c r="O135" s="73" t="str">
        <f t="shared" si="10"/>
        <v/>
      </c>
      <c r="P135" s="73">
        <f t="shared" si="11"/>
        <v>0</v>
      </c>
      <c r="Q135" s="73" t="str">
        <f t="shared" si="12"/>
        <v/>
      </c>
      <c r="R135" s="73" t="str">
        <f t="shared" si="13"/>
        <v/>
      </c>
      <c r="S135" s="73" t="str">
        <f t="shared" si="14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9"/>
        <v/>
      </c>
      <c r="N136" s="15"/>
      <c r="O136" s="73" t="str">
        <f t="shared" si="10"/>
        <v/>
      </c>
      <c r="P136" s="73">
        <f t="shared" si="11"/>
        <v>0</v>
      </c>
      <c r="Q136" s="73" t="str">
        <f t="shared" si="12"/>
        <v/>
      </c>
      <c r="R136" s="73" t="str">
        <f t="shared" si="13"/>
        <v/>
      </c>
      <c r="S136" s="73" t="str">
        <f t="shared" si="14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9"/>
        <v/>
      </c>
      <c r="N137" s="15"/>
      <c r="O137" s="73" t="str">
        <f t="shared" si="10"/>
        <v/>
      </c>
      <c r="P137" s="73">
        <f t="shared" si="11"/>
        <v>0</v>
      </c>
      <c r="Q137" s="73" t="str">
        <f t="shared" si="12"/>
        <v/>
      </c>
      <c r="R137" s="73" t="str">
        <f t="shared" si="13"/>
        <v/>
      </c>
      <c r="S137" s="73" t="str">
        <f t="shared" si="14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9"/>
        <v/>
      </c>
      <c r="N138" s="15"/>
      <c r="O138" s="73" t="str">
        <f t="shared" si="10"/>
        <v/>
      </c>
      <c r="P138" s="73">
        <f t="shared" si="11"/>
        <v>0</v>
      </c>
      <c r="Q138" s="73" t="str">
        <f t="shared" si="12"/>
        <v/>
      </c>
      <c r="R138" s="73" t="str">
        <f t="shared" si="13"/>
        <v/>
      </c>
      <c r="S138" s="73" t="str">
        <f t="shared" si="14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9"/>
        <v/>
      </c>
      <c r="N139" s="15"/>
      <c r="O139" s="73" t="str">
        <f t="shared" si="10"/>
        <v/>
      </c>
      <c r="P139" s="73">
        <f t="shared" si="11"/>
        <v>0</v>
      </c>
      <c r="Q139" s="73" t="str">
        <f t="shared" si="12"/>
        <v/>
      </c>
      <c r="R139" s="73" t="str">
        <f t="shared" si="13"/>
        <v/>
      </c>
      <c r="S139" s="73" t="str">
        <f t="shared" si="14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9"/>
        <v/>
      </c>
      <c r="N140" s="15"/>
      <c r="O140" s="73" t="str">
        <f t="shared" si="10"/>
        <v/>
      </c>
      <c r="P140" s="73">
        <f t="shared" si="11"/>
        <v>0</v>
      </c>
      <c r="Q140" s="73" t="str">
        <f t="shared" si="12"/>
        <v/>
      </c>
      <c r="R140" s="73" t="str">
        <f t="shared" si="13"/>
        <v/>
      </c>
      <c r="S140" s="73" t="str">
        <f t="shared" si="14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9"/>
        <v/>
      </c>
      <c r="N141" s="15"/>
      <c r="O141" s="73" t="str">
        <f t="shared" si="10"/>
        <v/>
      </c>
      <c r="P141" s="73">
        <f t="shared" si="11"/>
        <v>0</v>
      </c>
      <c r="Q141" s="73" t="str">
        <f t="shared" si="12"/>
        <v/>
      </c>
      <c r="R141" s="73" t="str">
        <f t="shared" si="13"/>
        <v/>
      </c>
      <c r="S141" s="73" t="str">
        <f t="shared" si="14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9"/>
        <v/>
      </c>
      <c r="N142" s="15"/>
      <c r="O142" s="73" t="str">
        <f t="shared" si="10"/>
        <v/>
      </c>
      <c r="P142" s="73">
        <f t="shared" si="11"/>
        <v>0</v>
      </c>
      <c r="Q142" s="73" t="str">
        <f t="shared" si="12"/>
        <v/>
      </c>
      <c r="R142" s="73" t="str">
        <f t="shared" si="13"/>
        <v/>
      </c>
      <c r="S142" s="73" t="str">
        <f t="shared" si="14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5">IF(G143&amp;I143&amp;J143&amp;K143&amp;L143="","",G143+I143+J143-K143-L143)</f>
        <v/>
      </c>
      <c r="N143" s="15"/>
      <c r="O143" s="73" t="str">
        <f t="shared" ref="O143:O206" si="16">IF($H143="E",G143,"")</f>
        <v/>
      </c>
      <c r="P143" s="73">
        <f t="shared" si="11"/>
        <v>0</v>
      </c>
      <c r="Q143" s="73" t="str">
        <f t="shared" si="12"/>
        <v/>
      </c>
      <c r="R143" s="73" t="str">
        <f t="shared" si="13"/>
        <v/>
      </c>
      <c r="S143" s="73" t="str">
        <f t="shared" si="14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5"/>
        <v/>
      </c>
      <c r="N144" s="15"/>
      <c r="O144" s="73" t="str">
        <f t="shared" si="16"/>
        <v/>
      </c>
      <c r="P144" s="73">
        <f t="shared" ref="P144:P207" si="17">IF($H144=0%,G144,"")</f>
        <v>0</v>
      </c>
      <c r="Q144" s="73" t="str">
        <f t="shared" ref="Q144:Q207" si="18">IF(OR($H144=2%,$H144=6%,$H144=8%),$I144/$H144,"")</f>
        <v/>
      </c>
      <c r="R144" s="73" t="str">
        <f t="shared" ref="R144:R207" si="19">IF(OR($H144=15%,$H144=16%),$I144/$H144,"")</f>
        <v/>
      </c>
      <c r="S144" s="73" t="str">
        <f t="shared" ref="S144:S207" si="20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5"/>
        <v/>
      </c>
      <c r="N145" s="15"/>
      <c r="O145" s="73" t="str">
        <f t="shared" si="16"/>
        <v/>
      </c>
      <c r="P145" s="73">
        <f t="shared" si="17"/>
        <v>0</v>
      </c>
      <c r="Q145" s="73" t="str">
        <f t="shared" si="18"/>
        <v/>
      </c>
      <c r="R145" s="73" t="str">
        <f t="shared" si="19"/>
        <v/>
      </c>
      <c r="S145" s="73" t="str">
        <f t="shared" si="20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5"/>
        <v/>
      </c>
      <c r="N146" s="15"/>
      <c r="O146" s="73" t="str">
        <f t="shared" si="16"/>
        <v/>
      </c>
      <c r="P146" s="73">
        <f t="shared" si="17"/>
        <v>0</v>
      </c>
      <c r="Q146" s="73" t="str">
        <f t="shared" si="18"/>
        <v/>
      </c>
      <c r="R146" s="73" t="str">
        <f t="shared" si="19"/>
        <v/>
      </c>
      <c r="S146" s="73" t="str">
        <f t="shared" si="20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5"/>
        <v/>
      </c>
      <c r="N147" s="15"/>
      <c r="O147" s="73" t="str">
        <f t="shared" si="16"/>
        <v/>
      </c>
      <c r="P147" s="73">
        <f t="shared" si="17"/>
        <v>0</v>
      </c>
      <c r="Q147" s="73" t="str">
        <f t="shared" si="18"/>
        <v/>
      </c>
      <c r="R147" s="73" t="str">
        <f t="shared" si="19"/>
        <v/>
      </c>
      <c r="S147" s="73" t="str">
        <f t="shared" si="20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5"/>
        <v/>
      </c>
      <c r="N148" s="15"/>
      <c r="O148" s="73" t="str">
        <f t="shared" si="16"/>
        <v/>
      </c>
      <c r="P148" s="73">
        <f t="shared" si="17"/>
        <v>0</v>
      </c>
      <c r="Q148" s="73" t="str">
        <f t="shared" si="18"/>
        <v/>
      </c>
      <c r="R148" s="73" t="str">
        <f t="shared" si="19"/>
        <v/>
      </c>
      <c r="S148" s="73" t="str">
        <f t="shared" si="20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5"/>
        <v/>
      </c>
      <c r="N149" s="15"/>
      <c r="O149" s="73" t="str">
        <f t="shared" si="16"/>
        <v/>
      </c>
      <c r="P149" s="73">
        <f t="shared" si="17"/>
        <v>0</v>
      </c>
      <c r="Q149" s="73" t="str">
        <f t="shared" si="18"/>
        <v/>
      </c>
      <c r="R149" s="73" t="str">
        <f t="shared" si="19"/>
        <v/>
      </c>
      <c r="S149" s="73" t="str">
        <f t="shared" si="20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5"/>
        <v/>
      </c>
      <c r="N150" s="15"/>
      <c r="O150" s="73" t="str">
        <f t="shared" si="16"/>
        <v/>
      </c>
      <c r="P150" s="73">
        <f t="shared" si="17"/>
        <v>0</v>
      </c>
      <c r="Q150" s="73" t="str">
        <f t="shared" si="18"/>
        <v/>
      </c>
      <c r="R150" s="73" t="str">
        <f t="shared" si="19"/>
        <v/>
      </c>
      <c r="S150" s="73" t="str">
        <f t="shared" si="20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5"/>
        <v/>
      </c>
      <c r="N151" s="15"/>
      <c r="O151" s="73" t="str">
        <f t="shared" si="16"/>
        <v/>
      </c>
      <c r="P151" s="73">
        <f t="shared" si="17"/>
        <v>0</v>
      </c>
      <c r="Q151" s="73" t="str">
        <f t="shared" si="18"/>
        <v/>
      </c>
      <c r="R151" s="73" t="str">
        <f t="shared" si="19"/>
        <v/>
      </c>
      <c r="S151" s="73" t="str">
        <f t="shared" si="20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5"/>
        <v/>
      </c>
      <c r="N152" s="15"/>
      <c r="O152" s="73" t="str">
        <f t="shared" si="16"/>
        <v/>
      </c>
      <c r="P152" s="73">
        <f t="shared" si="17"/>
        <v>0</v>
      </c>
      <c r="Q152" s="73" t="str">
        <f t="shared" si="18"/>
        <v/>
      </c>
      <c r="R152" s="73" t="str">
        <f t="shared" si="19"/>
        <v/>
      </c>
      <c r="S152" s="73" t="str">
        <f t="shared" si="20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5"/>
        <v/>
      </c>
      <c r="N153" s="15"/>
      <c r="O153" s="73" t="str">
        <f t="shared" si="16"/>
        <v/>
      </c>
      <c r="P153" s="73">
        <f t="shared" si="17"/>
        <v>0</v>
      </c>
      <c r="Q153" s="73" t="str">
        <f t="shared" si="18"/>
        <v/>
      </c>
      <c r="R153" s="73" t="str">
        <f t="shared" si="19"/>
        <v/>
      </c>
      <c r="S153" s="73" t="str">
        <f t="shared" si="20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5"/>
        <v/>
      </c>
      <c r="N154" s="15"/>
      <c r="O154" s="73" t="str">
        <f t="shared" si="16"/>
        <v/>
      </c>
      <c r="P154" s="73">
        <f t="shared" si="17"/>
        <v>0</v>
      </c>
      <c r="Q154" s="73" t="str">
        <f t="shared" si="18"/>
        <v/>
      </c>
      <c r="R154" s="73" t="str">
        <f t="shared" si="19"/>
        <v/>
      </c>
      <c r="S154" s="73" t="str">
        <f t="shared" si="20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5"/>
        <v/>
      </c>
      <c r="N155" s="15"/>
      <c r="O155" s="73" t="str">
        <f t="shared" si="16"/>
        <v/>
      </c>
      <c r="P155" s="73">
        <f t="shared" si="17"/>
        <v>0</v>
      </c>
      <c r="Q155" s="73" t="str">
        <f t="shared" si="18"/>
        <v/>
      </c>
      <c r="R155" s="73" t="str">
        <f t="shared" si="19"/>
        <v/>
      </c>
      <c r="S155" s="73" t="str">
        <f t="shared" si="20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5"/>
        <v/>
      </c>
      <c r="N156" s="15"/>
      <c r="O156" s="73" t="str">
        <f t="shared" si="16"/>
        <v/>
      </c>
      <c r="P156" s="73">
        <f t="shared" si="17"/>
        <v>0</v>
      </c>
      <c r="Q156" s="73" t="str">
        <f t="shared" si="18"/>
        <v/>
      </c>
      <c r="R156" s="73" t="str">
        <f t="shared" si="19"/>
        <v/>
      </c>
      <c r="S156" s="73" t="str">
        <f t="shared" si="20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5"/>
        <v/>
      </c>
      <c r="N157" s="15"/>
      <c r="O157" s="73" t="str">
        <f t="shared" si="16"/>
        <v/>
      </c>
      <c r="P157" s="73">
        <f t="shared" si="17"/>
        <v>0</v>
      </c>
      <c r="Q157" s="73" t="str">
        <f t="shared" si="18"/>
        <v/>
      </c>
      <c r="R157" s="73" t="str">
        <f t="shared" si="19"/>
        <v/>
      </c>
      <c r="S157" s="73" t="str">
        <f t="shared" si="20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5"/>
        <v/>
      </c>
      <c r="N158" s="15"/>
      <c r="O158" s="73" t="str">
        <f t="shared" si="16"/>
        <v/>
      </c>
      <c r="P158" s="73">
        <f t="shared" si="17"/>
        <v>0</v>
      </c>
      <c r="Q158" s="73" t="str">
        <f t="shared" si="18"/>
        <v/>
      </c>
      <c r="R158" s="73" t="str">
        <f t="shared" si="19"/>
        <v/>
      </c>
      <c r="S158" s="73" t="str">
        <f t="shared" si="20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5"/>
        <v/>
      </c>
      <c r="N159" s="15"/>
      <c r="O159" s="73" t="str">
        <f t="shared" si="16"/>
        <v/>
      </c>
      <c r="P159" s="73">
        <f t="shared" si="17"/>
        <v>0</v>
      </c>
      <c r="Q159" s="73" t="str">
        <f t="shared" si="18"/>
        <v/>
      </c>
      <c r="R159" s="73" t="str">
        <f t="shared" si="19"/>
        <v/>
      </c>
      <c r="S159" s="73" t="str">
        <f t="shared" si="20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5"/>
        <v/>
      </c>
      <c r="N160" s="15"/>
      <c r="O160" s="73" t="str">
        <f t="shared" si="16"/>
        <v/>
      </c>
      <c r="P160" s="73">
        <f t="shared" si="17"/>
        <v>0</v>
      </c>
      <c r="Q160" s="73" t="str">
        <f t="shared" si="18"/>
        <v/>
      </c>
      <c r="R160" s="73" t="str">
        <f t="shared" si="19"/>
        <v/>
      </c>
      <c r="S160" s="73" t="str">
        <f t="shared" si="20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5"/>
        <v/>
      </c>
      <c r="N161" s="15"/>
      <c r="O161" s="73" t="str">
        <f t="shared" si="16"/>
        <v/>
      </c>
      <c r="P161" s="73">
        <f t="shared" si="17"/>
        <v>0</v>
      </c>
      <c r="Q161" s="73" t="str">
        <f t="shared" si="18"/>
        <v/>
      </c>
      <c r="R161" s="73" t="str">
        <f t="shared" si="19"/>
        <v/>
      </c>
      <c r="S161" s="73" t="str">
        <f t="shared" si="20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5"/>
        <v/>
      </c>
      <c r="N162" s="15"/>
      <c r="O162" s="73" t="str">
        <f t="shared" si="16"/>
        <v/>
      </c>
      <c r="P162" s="73">
        <f t="shared" si="17"/>
        <v>0</v>
      </c>
      <c r="Q162" s="73" t="str">
        <f t="shared" si="18"/>
        <v/>
      </c>
      <c r="R162" s="73" t="str">
        <f t="shared" si="19"/>
        <v/>
      </c>
      <c r="S162" s="73" t="str">
        <f t="shared" si="20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5"/>
        <v/>
      </c>
      <c r="N163" s="15"/>
      <c r="O163" s="73" t="str">
        <f t="shared" si="16"/>
        <v/>
      </c>
      <c r="P163" s="73">
        <f t="shared" si="17"/>
        <v>0</v>
      </c>
      <c r="Q163" s="73" t="str">
        <f t="shared" si="18"/>
        <v/>
      </c>
      <c r="R163" s="73" t="str">
        <f t="shared" si="19"/>
        <v/>
      </c>
      <c r="S163" s="73" t="str">
        <f t="shared" si="20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5"/>
        <v/>
      </c>
      <c r="N164" s="15"/>
      <c r="O164" s="73" t="str">
        <f t="shared" si="16"/>
        <v/>
      </c>
      <c r="P164" s="73">
        <f t="shared" si="17"/>
        <v>0</v>
      </c>
      <c r="Q164" s="73" t="str">
        <f t="shared" si="18"/>
        <v/>
      </c>
      <c r="R164" s="73" t="str">
        <f t="shared" si="19"/>
        <v/>
      </c>
      <c r="S164" s="73" t="str">
        <f t="shared" si="20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5"/>
        <v/>
      </c>
      <c r="N165" s="15"/>
      <c r="O165" s="73" t="str">
        <f t="shared" si="16"/>
        <v/>
      </c>
      <c r="P165" s="73">
        <f t="shared" si="17"/>
        <v>0</v>
      </c>
      <c r="Q165" s="73" t="str">
        <f t="shared" si="18"/>
        <v/>
      </c>
      <c r="R165" s="73" t="str">
        <f t="shared" si="19"/>
        <v/>
      </c>
      <c r="S165" s="73" t="str">
        <f t="shared" si="20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5"/>
        <v/>
      </c>
      <c r="N166" s="15"/>
      <c r="O166" s="73" t="str">
        <f t="shared" si="16"/>
        <v/>
      </c>
      <c r="P166" s="73">
        <f t="shared" si="17"/>
        <v>0</v>
      </c>
      <c r="Q166" s="73" t="str">
        <f t="shared" si="18"/>
        <v/>
      </c>
      <c r="R166" s="73" t="str">
        <f t="shared" si="19"/>
        <v/>
      </c>
      <c r="S166" s="73" t="str">
        <f t="shared" si="20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5"/>
        <v/>
      </c>
      <c r="N167" s="15"/>
      <c r="O167" s="73" t="str">
        <f t="shared" si="16"/>
        <v/>
      </c>
      <c r="P167" s="73">
        <f t="shared" si="17"/>
        <v>0</v>
      </c>
      <c r="Q167" s="73" t="str">
        <f t="shared" si="18"/>
        <v/>
      </c>
      <c r="R167" s="73" t="str">
        <f t="shared" si="19"/>
        <v/>
      </c>
      <c r="S167" s="73" t="str">
        <f t="shared" si="20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5"/>
        <v/>
      </c>
      <c r="N168" s="15"/>
      <c r="O168" s="73" t="str">
        <f t="shared" si="16"/>
        <v/>
      </c>
      <c r="P168" s="73">
        <f t="shared" si="17"/>
        <v>0</v>
      </c>
      <c r="Q168" s="73" t="str">
        <f t="shared" si="18"/>
        <v/>
      </c>
      <c r="R168" s="73" t="str">
        <f t="shared" si="19"/>
        <v/>
      </c>
      <c r="S168" s="73" t="str">
        <f t="shared" si="20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5"/>
        <v/>
      </c>
      <c r="N169" s="15"/>
      <c r="O169" s="73" t="str">
        <f t="shared" si="16"/>
        <v/>
      </c>
      <c r="P169" s="73">
        <f t="shared" si="17"/>
        <v>0</v>
      </c>
      <c r="Q169" s="73" t="str">
        <f t="shared" si="18"/>
        <v/>
      </c>
      <c r="R169" s="73" t="str">
        <f t="shared" si="19"/>
        <v/>
      </c>
      <c r="S169" s="73" t="str">
        <f t="shared" si="20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5"/>
        <v/>
      </c>
      <c r="N170" s="15"/>
      <c r="O170" s="73" t="str">
        <f t="shared" si="16"/>
        <v/>
      </c>
      <c r="P170" s="73">
        <f t="shared" si="17"/>
        <v>0</v>
      </c>
      <c r="Q170" s="73" t="str">
        <f t="shared" si="18"/>
        <v/>
      </c>
      <c r="R170" s="73" t="str">
        <f t="shared" si="19"/>
        <v/>
      </c>
      <c r="S170" s="73" t="str">
        <f t="shared" si="20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5"/>
        <v/>
      </c>
      <c r="N171" s="15"/>
      <c r="O171" s="73" t="str">
        <f t="shared" si="16"/>
        <v/>
      </c>
      <c r="P171" s="73">
        <f t="shared" si="17"/>
        <v>0</v>
      </c>
      <c r="Q171" s="73" t="str">
        <f t="shared" si="18"/>
        <v/>
      </c>
      <c r="R171" s="73" t="str">
        <f t="shared" si="19"/>
        <v/>
      </c>
      <c r="S171" s="73" t="str">
        <f t="shared" si="20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5"/>
        <v/>
      </c>
      <c r="N172" s="15"/>
      <c r="O172" s="73" t="str">
        <f t="shared" si="16"/>
        <v/>
      </c>
      <c r="P172" s="73">
        <f t="shared" si="17"/>
        <v>0</v>
      </c>
      <c r="Q172" s="73" t="str">
        <f t="shared" si="18"/>
        <v/>
      </c>
      <c r="R172" s="73" t="str">
        <f t="shared" si="19"/>
        <v/>
      </c>
      <c r="S172" s="73" t="str">
        <f t="shared" si="20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5"/>
        <v/>
      </c>
      <c r="N173" s="15"/>
      <c r="O173" s="73" t="str">
        <f t="shared" si="16"/>
        <v/>
      </c>
      <c r="P173" s="73">
        <f t="shared" si="17"/>
        <v>0</v>
      </c>
      <c r="Q173" s="73" t="str">
        <f t="shared" si="18"/>
        <v/>
      </c>
      <c r="R173" s="73" t="str">
        <f t="shared" si="19"/>
        <v/>
      </c>
      <c r="S173" s="73" t="str">
        <f t="shared" si="20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5"/>
        <v/>
      </c>
      <c r="N174" s="15"/>
      <c r="O174" s="73" t="str">
        <f t="shared" si="16"/>
        <v/>
      </c>
      <c r="P174" s="73">
        <f t="shared" si="17"/>
        <v>0</v>
      </c>
      <c r="Q174" s="73" t="str">
        <f t="shared" si="18"/>
        <v/>
      </c>
      <c r="R174" s="73" t="str">
        <f t="shared" si="19"/>
        <v/>
      </c>
      <c r="S174" s="73" t="str">
        <f t="shared" si="20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5"/>
        <v/>
      </c>
      <c r="N175" s="15"/>
      <c r="O175" s="73" t="str">
        <f t="shared" si="16"/>
        <v/>
      </c>
      <c r="P175" s="73">
        <f t="shared" si="17"/>
        <v>0</v>
      </c>
      <c r="Q175" s="73" t="str">
        <f t="shared" si="18"/>
        <v/>
      </c>
      <c r="R175" s="73" t="str">
        <f t="shared" si="19"/>
        <v/>
      </c>
      <c r="S175" s="73" t="str">
        <f t="shared" si="20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5"/>
        <v/>
      </c>
      <c r="N176" s="15"/>
      <c r="O176" s="73" t="str">
        <f t="shared" si="16"/>
        <v/>
      </c>
      <c r="P176" s="73">
        <f t="shared" si="17"/>
        <v>0</v>
      </c>
      <c r="Q176" s="73" t="str">
        <f t="shared" si="18"/>
        <v/>
      </c>
      <c r="R176" s="73" t="str">
        <f t="shared" si="19"/>
        <v/>
      </c>
      <c r="S176" s="73" t="str">
        <f t="shared" si="20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5"/>
        <v/>
      </c>
      <c r="N177" s="15"/>
      <c r="O177" s="73" t="str">
        <f t="shared" si="16"/>
        <v/>
      </c>
      <c r="P177" s="73">
        <f t="shared" si="17"/>
        <v>0</v>
      </c>
      <c r="Q177" s="73" t="str">
        <f t="shared" si="18"/>
        <v/>
      </c>
      <c r="R177" s="73" t="str">
        <f t="shared" si="19"/>
        <v/>
      </c>
      <c r="S177" s="73" t="str">
        <f t="shared" si="20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5"/>
        <v/>
      </c>
      <c r="N178" s="15"/>
      <c r="O178" s="73" t="str">
        <f t="shared" si="16"/>
        <v/>
      </c>
      <c r="P178" s="73">
        <f t="shared" si="17"/>
        <v>0</v>
      </c>
      <c r="Q178" s="73" t="str">
        <f t="shared" si="18"/>
        <v/>
      </c>
      <c r="R178" s="73" t="str">
        <f t="shared" si="19"/>
        <v/>
      </c>
      <c r="S178" s="73" t="str">
        <f t="shared" si="20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5"/>
        <v/>
      </c>
      <c r="N179" s="15"/>
      <c r="O179" s="73" t="str">
        <f t="shared" si="16"/>
        <v/>
      </c>
      <c r="P179" s="73">
        <f t="shared" si="17"/>
        <v>0</v>
      </c>
      <c r="Q179" s="73" t="str">
        <f t="shared" si="18"/>
        <v/>
      </c>
      <c r="R179" s="73" t="str">
        <f t="shared" si="19"/>
        <v/>
      </c>
      <c r="S179" s="73" t="str">
        <f t="shared" si="20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5"/>
        <v/>
      </c>
      <c r="N180" s="15"/>
      <c r="O180" s="73" t="str">
        <f t="shared" si="16"/>
        <v/>
      </c>
      <c r="P180" s="73">
        <f t="shared" si="17"/>
        <v>0</v>
      </c>
      <c r="Q180" s="73" t="str">
        <f t="shared" si="18"/>
        <v/>
      </c>
      <c r="R180" s="73" t="str">
        <f t="shared" si="19"/>
        <v/>
      </c>
      <c r="S180" s="73" t="str">
        <f t="shared" si="20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5"/>
        <v/>
      </c>
      <c r="N181" s="15"/>
      <c r="O181" s="73" t="str">
        <f t="shared" si="16"/>
        <v/>
      </c>
      <c r="P181" s="73">
        <f t="shared" si="17"/>
        <v>0</v>
      </c>
      <c r="Q181" s="73" t="str">
        <f t="shared" si="18"/>
        <v/>
      </c>
      <c r="R181" s="73" t="str">
        <f t="shared" si="19"/>
        <v/>
      </c>
      <c r="S181" s="73" t="str">
        <f t="shared" si="20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5"/>
        <v/>
      </c>
      <c r="N182" s="15"/>
      <c r="O182" s="73" t="str">
        <f t="shared" si="16"/>
        <v/>
      </c>
      <c r="P182" s="73">
        <f t="shared" si="17"/>
        <v>0</v>
      </c>
      <c r="Q182" s="73" t="str">
        <f t="shared" si="18"/>
        <v/>
      </c>
      <c r="R182" s="73" t="str">
        <f t="shared" si="19"/>
        <v/>
      </c>
      <c r="S182" s="73" t="str">
        <f t="shared" si="20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5"/>
        <v/>
      </c>
      <c r="N183" s="15"/>
      <c r="O183" s="73" t="str">
        <f t="shared" si="16"/>
        <v/>
      </c>
      <c r="P183" s="73">
        <f t="shared" si="17"/>
        <v>0</v>
      </c>
      <c r="Q183" s="73" t="str">
        <f t="shared" si="18"/>
        <v/>
      </c>
      <c r="R183" s="73" t="str">
        <f t="shared" si="19"/>
        <v/>
      </c>
      <c r="S183" s="73" t="str">
        <f t="shared" si="20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5"/>
        <v/>
      </c>
      <c r="N184" s="15"/>
      <c r="O184" s="73" t="str">
        <f t="shared" si="16"/>
        <v/>
      </c>
      <c r="P184" s="73">
        <f t="shared" si="17"/>
        <v>0</v>
      </c>
      <c r="Q184" s="73" t="str">
        <f t="shared" si="18"/>
        <v/>
      </c>
      <c r="R184" s="73" t="str">
        <f t="shared" si="19"/>
        <v/>
      </c>
      <c r="S184" s="73" t="str">
        <f t="shared" si="20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5"/>
        <v/>
      </c>
      <c r="N185" s="15"/>
      <c r="O185" s="73" t="str">
        <f t="shared" si="16"/>
        <v/>
      </c>
      <c r="P185" s="73">
        <f t="shared" si="17"/>
        <v>0</v>
      </c>
      <c r="Q185" s="73" t="str">
        <f t="shared" si="18"/>
        <v/>
      </c>
      <c r="R185" s="73" t="str">
        <f t="shared" si="19"/>
        <v/>
      </c>
      <c r="S185" s="73" t="str">
        <f t="shared" si="20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5"/>
        <v/>
      </c>
      <c r="N186" s="15"/>
      <c r="O186" s="73" t="str">
        <f t="shared" si="16"/>
        <v/>
      </c>
      <c r="P186" s="73">
        <f t="shared" si="17"/>
        <v>0</v>
      </c>
      <c r="Q186" s="73" t="str">
        <f t="shared" si="18"/>
        <v/>
      </c>
      <c r="R186" s="73" t="str">
        <f t="shared" si="19"/>
        <v/>
      </c>
      <c r="S186" s="73" t="str">
        <f t="shared" si="20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5"/>
        <v/>
      </c>
      <c r="N187" s="15"/>
      <c r="O187" s="73" t="str">
        <f t="shared" si="16"/>
        <v/>
      </c>
      <c r="P187" s="73">
        <f t="shared" si="17"/>
        <v>0</v>
      </c>
      <c r="Q187" s="73" t="str">
        <f t="shared" si="18"/>
        <v/>
      </c>
      <c r="R187" s="73" t="str">
        <f t="shared" si="19"/>
        <v/>
      </c>
      <c r="S187" s="73" t="str">
        <f t="shared" si="20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5"/>
        <v/>
      </c>
      <c r="N188" s="15"/>
      <c r="O188" s="73" t="str">
        <f t="shared" si="16"/>
        <v/>
      </c>
      <c r="P188" s="73">
        <f t="shared" si="17"/>
        <v>0</v>
      </c>
      <c r="Q188" s="73" t="str">
        <f t="shared" si="18"/>
        <v/>
      </c>
      <c r="R188" s="73" t="str">
        <f t="shared" si="19"/>
        <v/>
      </c>
      <c r="S188" s="73" t="str">
        <f t="shared" si="20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5"/>
        <v/>
      </c>
      <c r="N189" s="15"/>
      <c r="O189" s="73" t="str">
        <f t="shared" si="16"/>
        <v/>
      </c>
      <c r="P189" s="73">
        <f t="shared" si="17"/>
        <v>0</v>
      </c>
      <c r="Q189" s="73" t="str">
        <f t="shared" si="18"/>
        <v/>
      </c>
      <c r="R189" s="73" t="str">
        <f t="shared" si="19"/>
        <v/>
      </c>
      <c r="S189" s="73" t="str">
        <f t="shared" si="20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5"/>
        <v/>
      </c>
      <c r="N190" s="15"/>
      <c r="O190" s="73" t="str">
        <f t="shared" si="16"/>
        <v/>
      </c>
      <c r="P190" s="73">
        <f t="shared" si="17"/>
        <v>0</v>
      </c>
      <c r="Q190" s="73" t="str">
        <f t="shared" si="18"/>
        <v/>
      </c>
      <c r="R190" s="73" t="str">
        <f t="shared" si="19"/>
        <v/>
      </c>
      <c r="S190" s="73" t="str">
        <f t="shared" si="20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5"/>
        <v/>
      </c>
      <c r="N191" s="15"/>
      <c r="O191" s="73" t="str">
        <f t="shared" si="16"/>
        <v/>
      </c>
      <c r="P191" s="73">
        <f t="shared" si="17"/>
        <v>0</v>
      </c>
      <c r="Q191" s="73" t="str">
        <f t="shared" si="18"/>
        <v/>
      </c>
      <c r="R191" s="73" t="str">
        <f t="shared" si="19"/>
        <v/>
      </c>
      <c r="S191" s="73" t="str">
        <f t="shared" si="20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5"/>
        <v/>
      </c>
      <c r="N192" s="15"/>
      <c r="O192" s="73" t="str">
        <f t="shared" si="16"/>
        <v/>
      </c>
      <c r="P192" s="73">
        <f t="shared" si="17"/>
        <v>0</v>
      </c>
      <c r="Q192" s="73" t="str">
        <f t="shared" si="18"/>
        <v/>
      </c>
      <c r="R192" s="73" t="str">
        <f t="shared" si="19"/>
        <v/>
      </c>
      <c r="S192" s="73" t="str">
        <f t="shared" si="20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5"/>
        <v/>
      </c>
      <c r="N193" s="15"/>
      <c r="O193" s="73" t="str">
        <f t="shared" si="16"/>
        <v/>
      </c>
      <c r="P193" s="73">
        <f t="shared" si="17"/>
        <v>0</v>
      </c>
      <c r="Q193" s="73" t="str">
        <f t="shared" si="18"/>
        <v/>
      </c>
      <c r="R193" s="73" t="str">
        <f t="shared" si="19"/>
        <v/>
      </c>
      <c r="S193" s="73" t="str">
        <f t="shared" si="20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5"/>
        <v/>
      </c>
      <c r="N194" s="15"/>
      <c r="O194" s="73" t="str">
        <f t="shared" si="16"/>
        <v/>
      </c>
      <c r="P194" s="73">
        <f t="shared" si="17"/>
        <v>0</v>
      </c>
      <c r="Q194" s="73" t="str">
        <f t="shared" si="18"/>
        <v/>
      </c>
      <c r="R194" s="73" t="str">
        <f t="shared" si="19"/>
        <v/>
      </c>
      <c r="S194" s="73" t="str">
        <f t="shared" si="20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5"/>
        <v/>
      </c>
      <c r="N195" s="15"/>
      <c r="O195" s="73" t="str">
        <f t="shared" si="16"/>
        <v/>
      </c>
      <c r="P195" s="73">
        <f t="shared" si="17"/>
        <v>0</v>
      </c>
      <c r="Q195" s="73" t="str">
        <f t="shared" si="18"/>
        <v/>
      </c>
      <c r="R195" s="73" t="str">
        <f t="shared" si="19"/>
        <v/>
      </c>
      <c r="S195" s="73" t="str">
        <f t="shared" si="20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5"/>
        <v/>
      </c>
      <c r="N196" s="15"/>
      <c r="O196" s="73" t="str">
        <f t="shared" si="16"/>
        <v/>
      </c>
      <c r="P196" s="73">
        <f t="shared" si="17"/>
        <v>0</v>
      </c>
      <c r="Q196" s="73" t="str">
        <f t="shared" si="18"/>
        <v/>
      </c>
      <c r="R196" s="73" t="str">
        <f t="shared" si="19"/>
        <v/>
      </c>
      <c r="S196" s="73" t="str">
        <f t="shared" si="20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5"/>
        <v/>
      </c>
      <c r="N197" s="15"/>
      <c r="O197" s="73" t="str">
        <f t="shared" si="16"/>
        <v/>
      </c>
      <c r="P197" s="73">
        <f t="shared" si="17"/>
        <v>0</v>
      </c>
      <c r="Q197" s="73" t="str">
        <f t="shared" si="18"/>
        <v/>
      </c>
      <c r="R197" s="73" t="str">
        <f t="shared" si="19"/>
        <v/>
      </c>
      <c r="S197" s="73" t="str">
        <f t="shared" si="20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5"/>
        <v/>
      </c>
      <c r="N198" s="15"/>
      <c r="O198" s="73" t="str">
        <f t="shared" si="16"/>
        <v/>
      </c>
      <c r="P198" s="73">
        <f t="shared" si="17"/>
        <v>0</v>
      </c>
      <c r="Q198" s="73" t="str">
        <f t="shared" si="18"/>
        <v/>
      </c>
      <c r="R198" s="73" t="str">
        <f t="shared" si="19"/>
        <v/>
      </c>
      <c r="S198" s="73" t="str">
        <f t="shared" si="20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5"/>
        <v/>
      </c>
      <c r="N199" s="15"/>
      <c r="O199" s="73" t="str">
        <f t="shared" si="16"/>
        <v/>
      </c>
      <c r="P199" s="73">
        <f t="shared" si="17"/>
        <v>0</v>
      </c>
      <c r="Q199" s="73" t="str">
        <f t="shared" si="18"/>
        <v/>
      </c>
      <c r="R199" s="73" t="str">
        <f t="shared" si="19"/>
        <v/>
      </c>
      <c r="S199" s="73" t="str">
        <f t="shared" si="20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5"/>
        <v/>
      </c>
      <c r="N200" s="15"/>
      <c r="O200" s="73" t="str">
        <f t="shared" si="16"/>
        <v/>
      </c>
      <c r="P200" s="73">
        <f t="shared" si="17"/>
        <v>0</v>
      </c>
      <c r="Q200" s="73" t="str">
        <f t="shared" si="18"/>
        <v/>
      </c>
      <c r="R200" s="73" t="str">
        <f t="shared" si="19"/>
        <v/>
      </c>
      <c r="S200" s="73" t="str">
        <f t="shared" si="20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5"/>
        <v/>
      </c>
      <c r="N201" s="15"/>
      <c r="O201" s="73" t="str">
        <f t="shared" si="16"/>
        <v/>
      </c>
      <c r="P201" s="73">
        <f t="shared" si="17"/>
        <v>0</v>
      </c>
      <c r="Q201" s="73" t="str">
        <f t="shared" si="18"/>
        <v/>
      </c>
      <c r="R201" s="73" t="str">
        <f t="shared" si="19"/>
        <v/>
      </c>
      <c r="S201" s="73" t="str">
        <f t="shared" si="20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5"/>
        <v/>
      </c>
      <c r="N202" s="15"/>
      <c r="O202" s="73" t="str">
        <f t="shared" si="16"/>
        <v/>
      </c>
      <c r="P202" s="73">
        <f t="shared" si="17"/>
        <v>0</v>
      </c>
      <c r="Q202" s="73" t="str">
        <f t="shared" si="18"/>
        <v/>
      </c>
      <c r="R202" s="73" t="str">
        <f t="shared" si="19"/>
        <v/>
      </c>
      <c r="S202" s="73" t="str">
        <f t="shared" si="20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5"/>
        <v/>
      </c>
      <c r="N203" s="15"/>
      <c r="O203" s="73" t="str">
        <f t="shared" si="16"/>
        <v/>
      </c>
      <c r="P203" s="73">
        <f t="shared" si="17"/>
        <v>0</v>
      </c>
      <c r="Q203" s="73" t="str">
        <f t="shared" si="18"/>
        <v/>
      </c>
      <c r="R203" s="73" t="str">
        <f t="shared" si="19"/>
        <v/>
      </c>
      <c r="S203" s="73" t="str">
        <f t="shared" si="20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5"/>
        <v/>
      </c>
      <c r="N204" s="15"/>
      <c r="O204" s="73" t="str">
        <f t="shared" si="16"/>
        <v/>
      </c>
      <c r="P204" s="73">
        <f t="shared" si="17"/>
        <v>0</v>
      </c>
      <c r="Q204" s="73" t="str">
        <f t="shared" si="18"/>
        <v/>
      </c>
      <c r="R204" s="73" t="str">
        <f t="shared" si="19"/>
        <v/>
      </c>
      <c r="S204" s="73" t="str">
        <f t="shared" si="20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5"/>
        <v/>
      </c>
      <c r="N205" s="15"/>
      <c r="O205" s="73" t="str">
        <f t="shared" si="16"/>
        <v/>
      </c>
      <c r="P205" s="73">
        <f t="shared" si="17"/>
        <v>0</v>
      </c>
      <c r="Q205" s="73" t="str">
        <f t="shared" si="18"/>
        <v/>
      </c>
      <c r="R205" s="73" t="str">
        <f t="shared" si="19"/>
        <v/>
      </c>
      <c r="S205" s="73" t="str">
        <f t="shared" si="20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5"/>
        <v/>
      </c>
      <c r="N206" s="15"/>
      <c r="O206" s="73" t="str">
        <f t="shared" si="16"/>
        <v/>
      </c>
      <c r="P206" s="73">
        <f t="shared" si="17"/>
        <v>0</v>
      </c>
      <c r="Q206" s="73" t="str">
        <f t="shared" si="18"/>
        <v/>
      </c>
      <c r="R206" s="73" t="str">
        <f t="shared" si="19"/>
        <v/>
      </c>
      <c r="S206" s="73" t="str">
        <f t="shared" si="20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21">IF(G207&amp;I207&amp;J207&amp;K207&amp;L207="","",G207+I207+J207-K207-L207)</f>
        <v/>
      </c>
      <c r="N207" s="15"/>
      <c r="O207" s="73" t="str">
        <f t="shared" ref="O207:O270" si="22">IF($H207="E",G207,"")</f>
        <v/>
      </c>
      <c r="P207" s="73">
        <f t="shared" si="17"/>
        <v>0</v>
      </c>
      <c r="Q207" s="73" t="str">
        <f t="shared" si="18"/>
        <v/>
      </c>
      <c r="R207" s="73" t="str">
        <f t="shared" si="19"/>
        <v/>
      </c>
      <c r="S207" s="73" t="str">
        <f t="shared" si="20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21"/>
        <v/>
      </c>
      <c r="N208" s="15"/>
      <c r="O208" s="73" t="str">
        <f t="shared" si="22"/>
        <v/>
      </c>
      <c r="P208" s="73">
        <f t="shared" ref="P208:P271" si="23">IF($H208=0%,G208,"")</f>
        <v>0</v>
      </c>
      <c r="Q208" s="73" t="str">
        <f t="shared" ref="Q208:Q271" si="24">IF(OR($H208=2%,$H208=6%,$H208=8%),$I208/$H208,"")</f>
        <v/>
      </c>
      <c r="R208" s="73" t="str">
        <f t="shared" ref="R208:R271" si="25">IF(OR($H208=15%,$H208=16%),$I208/$H208,"")</f>
        <v/>
      </c>
      <c r="S208" s="73" t="str">
        <f t="shared" ref="S208:S271" si="26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21"/>
        <v/>
      </c>
      <c r="N209" s="15"/>
      <c r="O209" s="73" t="str">
        <f t="shared" si="22"/>
        <v/>
      </c>
      <c r="P209" s="73">
        <f t="shared" si="23"/>
        <v>0</v>
      </c>
      <c r="Q209" s="73" t="str">
        <f t="shared" si="24"/>
        <v/>
      </c>
      <c r="R209" s="73" t="str">
        <f t="shared" si="25"/>
        <v/>
      </c>
      <c r="S209" s="73" t="str">
        <f t="shared" si="26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21"/>
        <v/>
      </c>
      <c r="N210" s="15"/>
      <c r="O210" s="73" t="str">
        <f t="shared" si="22"/>
        <v/>
      </c>
      <c r="P210" s="73">
        <f t="shared" si="23"/>
        <v>0</v>
      </c>
      <c r="Q210" s="73" t="str">
        <f t="shared" si="24"/>
        <v/>
      </c>
      <c r="R210" s="73" t="str">
        <f t="shared" si="25"/>
        <v/>
      </c>
      <c r="S210" s="73" t="str">
        <f t="shared" si="26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21"/>
        <v/>
      </c>
      <c r="N211" s="15"/>
      <c r="O211" s="73" t="str">
        <f t="shared" si="22"/>
        <v/>
      </c>
      <c r="P211" s="73">
        <f t="shared" si="23"/>
        <v>0</v>
      </c>
      <c r="Q211" s="73" t="str">
        <f t="shared" si="24"/>
        <v/>
      </c>
      <c r="R211" s="73" t="str">
        <f t="shared" si="25"/>
        <v/>
      </c>
      <c r="S211" s="73" t="str">
        <f t="shared" si="26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21"/>
        <v/>
      </c>
      <c r="N212" s="15"/>
      <c r="O212" s="73" t="str">
        <f t="shared" si="22"/>
        <v/>
      </c>
      <c r="P212" s="73">
        <f t="shared" si="23"/>
        <v>0</v>
      </c>
      <c r="Q212" s="73" t="str">
        <f t="shared" si="24"/>
        <v/>
      </c>
      <c r="R212" s="73" t="str">
        <f t="shared" si="25"/>
        <v/>
      </c>
      <c r="S212" s="73" t="str">
        <f t="shared" si="26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21"/>
        <v/>
      </c>
      <c r="N213" s="15"/>
      <c r="O213" s="73" t="str">
        <f t="shared" si="22"/>
        <v/>
      </c>
      <c r="P213" s="73">
        <f t="shared" si="23"/>
        <v>0</v>
      </c>
      <c r="Q213" s="73" t="str">
        <f t="shared" si="24"/>
        <v/>
      </c>
      <c r="R213" s="73" t="str">
        <f t="shared" si="25"/>
        <v/>
      </c>
      <c r="S213" s="73" t="str">
        <f t="shared" si="26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21"/>
        <v/>
      </c>
      <c r="N214" s="15"/>
      <c r="O214" s="73" t="str">
        <f t="shared" si="22"/>
        <v/>
      </c>
      <c r="P214" s="73">
        <f t="shared" si="23"/>
        <v>0</v>
      </c>
      <c r="Q214" s="73" t="str">
        <f t="shared" si="24"/>
        <v/>
      </c>
      <c r="R214" s="73" t="str">
        <f t="shared" si="25"/>
        <v/>
      </c>
      <c r="S214" s="73" t="str">
        <f t="shared" si="26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21"/>
        <v/>
      </c>
      <c r="N215" s="15"/>
      <c r="O215" s="73" t="str">
        <f t="shared" si="22"/>
        <v/>
      </c>
      <c r="P215" s="73">
        <f t="shared" si="23"/>
        <v>0</v>
      </c>
      <c r="Q215" s="73" t="str">
        <f t="shared" si="24"/>
        <v/>
      </c>
      <c r="R215" s="73" t="str">
        <f t="shared" si="25"/>
        <v/>
      </c>
      <c r="S215" s="73" t="str">
        <f t="shared" si="26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21"/>
        <v/>
      </c>
      <c r="N216" s="15"/>
      <c r="O216" s="73" t="str">
        <f t="shared" si="22"/>
        <v/>
      </c>
      <c r="P216" s="73">
        <f t="shared" si="23"/>
        <v>0</v>
      </c>
      <c r="Q216" s="73" t="str">
        <f t="shared" si="24"/>
        <v/>
      </c>
      <c r="R216" s="73" t="str">
        <f t="shared" si="25"/>
        <v/>
      </c>
      <c r="S216" s="73" t="str">
        <f t="shared" si="26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21"/>
        <v/>
      </c>
      <c r="N217" s="15"/>
      <c r="O217" s="73" t="str">
        <f t="shared" si="22"/>
        <v/>
      </c>
      <c r="P217" s="73">
        <f t="shared" si="23"/>
        <v>0</v>
      </c>
      <c r="Q217" s="73" t="str">
        <f t="shared" si="24"/>
        <v/>
      </c>
      <c r="R217" s="73" t="str">
        <f t="shared" si="25"/>
        <v/>
      </c>
      <c r="S217" s="73" t="str">
        <f t="shared" si="26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21"/>
        <v/>
      </c>
      <c r="N218" s="15"/>
      <c r="O218" s="73" t="str">
        <f t="shared" si="22"/>
        <v/>
      </c>
      <c r="P218" s="73">
        <f t="shared" si="23"/>
        <v>0</v>
      </c>
      <c r="Q218" s="73" t="str">
        <f t="shared" si="24"/>
        <v/>
      </c>
      <c r="R218" s="73" t="str">
        <f t="shared" si="25"/>
        <v/>
      </c>
      <c r="S218" s="73" t="str">
        <f t="shared" si="26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21"/>
        <v/>
      </c>
      <c r="N219" s="15"/>
      <c r="O219" s="73" t="str">
        <f t="shared" si="22"/>
        <v/>
      </c>
      <c r="P219" s="73">
        <f t="shared" si="23"/>
        <v>0</v>
      </c>
      <c r="Q219" s="73" t="str">
        <f t="shared" si="24"/>
        <v/>
      </c>
      <c r="R219" s="73" t="str">
        <f t="shared" si="25"/>
        <v/>
      </c>
      <c r="S219" s="73" t="str">
        <f t="shared" si="26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21"/>
        <v/>
      </c>
      <c r="N220" s="15"/>
      <c r="O220" s="73" t="str">
        <f t="shared" si="22"/>
        <v/>
      </c>
      <c r="P220" s="73">
        <f t="shared" si="23"/>
        <v>0</v>
      </c>
      <c r="Q220" s="73" t="str">
        <f t="shared" si="24"/>
        <v/>
      </c>
      <c r="R220" s="73" t="str">
        <f t="shared" si="25"/>
        <v/>
      </c>
      <c r="S220" s="73" t="str">
        <f t="shared" si="26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21"/>
        <v/>
      </c>
      <c r="N221" s="15"/>
      <c r="O221" s="73" t="str">
        <f t="shared" si="22"/>
        <v/>
      </c>
      <c r="P221" s="73">
        <f t="shared" si="23"/>
        <v>0</v>
      </c>
      <c r="Q221" s="73" t="str">
        <f t="shared" si="24"/>
        <v/>
      </c>
      <c r="R221" s="73" t="str">
        <f t="shared" si="25"/>
        <v/>
      </c>
      <c r="S221" s="73" t="str">
        <f t="shared" si="26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21"/>
        <v/>
      </c>
      <c r="N222" s="15"/>
      <c r="O222" s="73" t="str">
        <f t="shared" si="22"/>
        <v/>
      </c>
      <c r="P222" s="73">
        <f t="shared" si="23"/>
        <v>0</v>
      </c>
      <c r="Q222" s="73" t="str">
        <f t="shared" si="24"/>
        <v/>
      </c>
      <c r="R222" s="73" t="str">
        <f t="shared" si="25"/>
        <v/>
      </c>
      <c r="S222" s="73" t="str">
        <f t="shared" si="26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21"/>
        <v/>
      </c>
      <c r="N223" s="15"/>
      <c r="O223" s="73" t="str">
        <f t="shared" si="22"/>
        <v/>
      </c>
      <c r="P223" s="73">
        <f t="shared" si="23"/>
        <v>0</v>
      </c>
      <c r="Q223" s="73" t="str">
        <f t="shared" si="24"/>
        <v/>
      </c>
      <c r="R223" s="73" t="str">
        <f t="shared" si="25"/>
        <v/>
      </c>
      <c r="S223" s="73" t="str">
        <f t="shared" si="26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21"/>
        <v/>
      </c>
      <c r="N224" s="15"/>
      <c r="O224" s="73" t="str">
        <f t="shared" si="22"/>
        <v/>
      </c>
      <c r="P224" s="73">
        <f t="shared" si="23"/>
        <v>0</v>
      </c>
      <c r="Q224" s="73" t="str">
        <f t="shared" si="24"/>
        <v/>
      </c>
      <c r="R224" s="73" t="str">
        <f t="shared" si="25"/>
        <v/>
      </c>
      <c r="S224" s="73" t="str">
        <f t="shared" si="26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21"/>
        <v/>
      </c>
      <c r="N225" s="15"/>
      <c r="O225" s="73" t="str">
        <f t="shared" si="22"/>
        <v/>
      </c>
      <c r="P225" s="73">
        <f t="shared" si="23"/>
        <v>0</v>
      </c>
      <c r="Q225" s="73" t="str">
        <f t="shared" si="24"/>
        <v/>
      </c>
      <c r="R225" s="73" t="str">
        <f t="shared" si="25"/>
        <v/>
      </c>
      <c r="S225" s="73" t="str">
        <f t="shared" si="26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21"/>
        <v/>
      </c>
      <c r="N226" s="15"/>
      <c r="O226" s="73" t="str">
        <f t="shared" si="22"/>
        <v/>
      </c>
      <c r="P226" s="73">
        <f t="shared" si="23"/>
        <v>0</v>
      </c>
      <c r="Q226" s="73" t="str">
        <f t="shared" si="24"/>
        <v/>
      </c>
      <c r="R226" s="73" t="str">
        <f t="shared" si="25"/>
        <v/>
      </c>
      <c r="S226" s="73" t="str">
        <f t="shared" si="26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21"/>
        <v/>
      </c>
      <c r="N227" s="15"/>
      <c r="O227" s="73" t="str">
        <f t="shared" si="22"/>
        <v/>
      </c>
      <c r="P227" s="73">
        <f t="shared" si="23"/>
        <v>0</v>
      </c>
      <c r="Q227" s="73" t="str">
        <f t="shared" si="24"/>
        <v/>
      </c>
      <c r="R227" s="73" t="str">
        <f t="shared" si="25"/>
        <v/>
      </c>
      <c r="S227" s="73" t="str">
        <f t="shared" si="26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21"/>
        <v/>
      </c>
      <c r="N228" s="15"/>
      <c r="O228" s="73" t="str">
        <f t="shared" si="22"/>
        <v/>
      </c>
      <c r="P228" s="73">
        <f t="shared" si="23"/>
        <v>0</v>
      </c>
      <c r="Q228" s="73" t="str">
        <f t="shared" si="24"/>
        <v/>
      </c>
      <c r="R228" s="73" t="str">
        <f t="shared" si="25"/>
        <v/>
      </c>
      <c r="S228" s="73" t="str">
        <f t="shared" si="26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21"/>
        <v/>
      </c>
      <c r="N229" s="15"/>
      <c r="O229" s="73" t="str">
        <f t="shared" si="22"/>
        <v/>
      </c>
      <c r="P229" s="73">
        <f t="shared" si="23"/>
        <v>0</v>
      </c>
      <c r="Q229" s="73" t="str">
        <f t="shared" si="24"/>
        <v/>
      </c>
      <c r="R229" s="73" t="str">
        <f t="shared" si="25"/>
        <v/>
      </c>
      <c r="S229" s="73" t="str">
        <f t="shared" si="26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21"/>
        <v/>
      </c>
      <c r="N230" s="15"/>
      <c r="O230" s="73" t="str">
        <f t="shared" si="22"/>
        <v/>
      </c>
      <c r="P230" s="73">
        <f t="shared" si="23"/>
        <v>0</v>
      </c>
      <c r="Q230" s="73" t="str">
        <f t="shared" si="24"/>
        <v/>
      </c>
      <c r="R230" s="73" t="str">
        <f t="shared" si="25"/>
        <v/>
      </c>
      <c r="S230" s="73" t="str">
        <f t="shared" si="26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21"/>
        <v/>
      </c>
      <c r="N231" s="15"/>
      <c r="O231" s="73" t="str">
        <f t="shared" si="22"/>
        <v/>
      </c>
      <c r="P231" s="73">
        <f t="shared" si="23"/>
        <v>0</v>
      </c>
      <c r="Q231" s="73" t="str">
        <f t="shared" si="24"/>
        <v/>
      </c>
      <c r="R231" s="73" t="str">
        <f t="shared" si="25"/>
        <v/>
      </c>
      <c r="S231" s="73" t="str">
        <f t="shared" si="26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21"/>
        <v/>
      </c>
      <c r="N232" s="15"/>
      <c r="O232" s="73" t="str">
        <f t="shared" si="22"/>
        <v/>
      </c>
      <c r="P232" s="73">
        <f t="shared" si="23"/>
        <v>0</v>
      </c>
      <c r="Q232" s="73" t="str">
        <f t="shared" si="24"/>
        <v/>
      </c>
      <c r="R232" s="73" t="str">
        <f t="shared" si="25"/>
        <v/>
      </c>
      <c r="S232" s="73" t="str">
        <f t="shared" si="26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21"/>
        <v/>
      </c>
      <c r="N233" s="15"/>
      <c r="O233" s="73" t="str">
        <f t="shared" si="22"/>
        <v/>
      </c>
      <c r="P233" s="73">
        <f t="shared" si="23"/>
        <v>0</v>
      </c>
      <c r="Q233" s="73" t="str">
        <f t="shared" si="24"/>
        <v/>
      </c>
      <c r="R233" s="73" t="str">
        <f t="shared" si="25"/>
        <v/>
      </c>
      <c r="S233" s="73" t="str">
        <f t="shared" si="26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21"/>
        <v/>
      </c>
      <c r="N234" s="15"/>
      <c r="O234" s="73" t="str">
        <f t="shared" si="22"/>
        <v/>
      </c>
      <c r="P234" s="73">
        <f t="shared" si="23"/>
        <v>0</v>
      </c>
      <c r="Q234" s="73" t="str">
        <f t="shared" si="24"/>
        <v/>
      </c>
      <c r="R234" s="73" t="str">
        <f t="shared" si="25"/>
        <v/>
      </c>
      <c r="S234" s="73" t="str">
        <f t="shared" si="26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21"/>
        <v/>
      </c>
      <c r="N235" s="15"/>
      <c r="O235" s="73" t="str">
        <f t="shared" si="22"/>
        <v/>
      </c>
      <c r="P235" s="73">
        <f t="shared" si="23"/>
        <v>0</v>
      </c>
      <c r="Q235" s="73" t="str">
        <f t="shared" si="24"/>
        <v/>
      </c>
      <c r="R235" s="73" t="str">
        <f t="shared" si="25"/>
        <v/>
      </c>
      <c r="S235" s="73" t="str">
        <f t="shared" si="26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21"/>
        <v/>
      </c>
      <c r="N236" s="15"/>
      <c r="O236" s="73" t="str">
        <f t="shared" si="22"/>
        <v/>
      </c>
      <c r="P236" s="73">
        <f t="shared" si="23"/>
        <v>0</v>
      </c>
      <c r="Q236" s="73" t="str">
        <f t="shared" si="24"/>
        <v/>
      </c>
      <c r="R236" s="73" t="str">
        <f t="shared" si="25"/>
        <v/>
      </c>
      <c r="S236" s="73" t="str">
        <f t="shared" si="26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21"/>
        <v/>
      </c>
      <c r="N237" s="15"/>
      <c r="O237" s="73" t="str">
        <f t="shared" si="22"/>
        <v/>
      </c>
      <c r="P237" s="73">
        <f t="shared" si="23"/>
        <v>0</v>
      </c>
      <c r="Q237" s="73" t="str">
        <f t="shared" si="24"/>
        <v/>
      </c>
      <c r="R237" s="73" t="str">
        <f t="shared" si="25"/>
        <v/>
      </c>
      <c r="S237" s="73" t="str">
        <f t="shared" si="26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21"/>
        <v/>
      </c>
      <c r="N238" s="15"/>
      <c r="O238" s="73" t="str">
        <f t="shared" si="22"/>
        <v/>
      </c>
      <c r="P238" s="73">
        <f t="shared" si="23"/>
        <v>0</v>
      </c>
      <c r="Q238" s="73" t="str">
        <f t="shared" si="24"/>
        <v/>
      </c>
      <c r="R238" s="73" t="str">
        <f t="shared" si="25"/>
        <v/>
      </c>
      <c r="S238" s="73" t="str">
        <f t="shared" si="26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21"/>
        <v/>
      </c>
      <c r="N239" s="15"/>
      <c r="O239" s="73" t="str">
        <f t="shared" si="22"/>
        <v/>
      </c>
      <c r="P239" s="73">
        <f t="shared" si="23"/>
        <v>0</v>
      </c>
      <c r="Q239" s="73" t="str">
        <f t="shared" si="24"/>
        <v/>
      </c>
      <c r="R239" s="73" t="str">
        <f t="shared" si="25"/>
        <v/>
      </c>
      <c r="S239" s="73" t="str">
        <f t="shared" si="26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21"/>
        <v/>
      </c>
      <c r="N240" s="15"/>
      <c r="O240" s="73" t="str">
        <f t="shared" si="22"/>
        <v/>
      </c>
      <c r="P240" s="73">
        <f t="shared" si="23"/>
        <v>0</v>
      </c>
      <c r="Q240" s="73" t="str">
        <f t="shared" si="24"/>
        <v/>
      </c>
      <c r="R240" s="73" t="str">
        <f t="shared" si="25"/>
        <v/>
      </c>
      <c r="S240" s="73" t="str">
        <f t="shared" si="26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21"/>
        <v/>
      </c>
      <c r="N241" s="15"/>
      <c r="O241" s="73" t="str">
        <f t="shared" si="22"/>
        <v/>
      </c>
      <c r="P241" s="73">
        <f t="shared" si="23"/>
        <v>0</v>
      </c>
      <c r="Q241" s="73" t="str">
        <f t="shared" si="24"/>
        <v/>
      </c>
      <c r="R241" s="73" t="str">
        <f t="shared" si="25"/>
        <v/>
      </c>
      <c r="S241" s="73" t="str">
        <f t="shared" si="26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21"/>
        <v/>
      </c>
      <c r="N242" s="15"/>
      <c r="O242" s="73" t="str">
        <f t="shared" si="22"/>
        <v/>
      </c>
      <c r="P242" s="73">
        <f t="shared" si="23"/>
        <v>0</v>
      </c>
      <c r="Q242" s="73" t="str">
        <f t="shared" si="24"/>
        <v/>
      </c>
      <c r="R242" s="73" t="str">
        <f t="shared" si="25"/>
        <v/>
      </c>
      <c r="S242" s="73" t="str">
        <f t="shared" si="26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21"/>
        <v/>
      </c>
      <c r="N243" s="15"/>
      <c r="O243" s="73" t="str">
        <f t="shared" si="22"/>
        <v/>
      </c>
      <c r="P243" s="73">
        <f t="shared" si="23"/>
        <v>0</v>
      </c>
      <c r="Q243" s="73" t="str">
        <f t="shared" si="24"/>
        <v/>
      </c>
      <c r="R243" s="73" t="str">
        <f t="shared" si="25"/>
        <v/>
      </c>
      <c r="S243" s="73" t="str">
        <f t="shared" si="26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21"/>
        <v/>
      </c>
      <c r="N244" s="15"/>
      <c r="O244" s="73" t="str">
        <f t="shared" si="22"/>
        <v/>
      </c>
      <c r="P244" s="73">
        <f t="shared" si="23"/>
        <v>0</v>
      </c>
      <c r="Q244" s="73" t="str">
        <f t="shared" si="24"/>
        <v/>
      </c>
      <c r="R244" s="73" t="str">
        <f t="shared" si="25"/>
        <v/>
      </c>
      <c r="S244" s="73" t="str">
        <f t="shared" si="26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21"/>
        <v/>
      </c>
      <c r="N245" s="15"/>
      <c r="O245" s="73" t="str">
        <f t="shared" si="22"/>
        <v/>
      </c>
      <c r="P245" s="73">
        <f t="shared" si="23"/>
        <v>0</v>
      </c>
      <c r="Q245" s="73" t="str">
        <f t="shared" si="24"/>
        <v/>
      </c>
      <c r="R245" s="73" t="str">
        <f t="shared" si="25"/>
        <v/>
      </c>
      <c r="S245" s="73" t="str">
        <f t="shared" si="26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21"/>
        <v/>
      </c>
      <c r="N246" s="15"/>
      <c r="O246" s="73" t="str">
        <f t="shared" si="22"/>
        <v/>
      </c>
      <c r="P246" s="73">
        <f t="shared" si="23"/>
        <v>0</v>
      </c>
      <c r="Q246" s="73" t="str">
        <f t="shared" si="24"/>
        <v/>
      </c>
      <c r="R246" s="73" t="str">
        <f t="shared" si="25"/>
        <v/>
      </c>
      <c r="S246" s="73" t="str">
        <f t="shared" si="26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21"/>
        <v/>
      </c>
      <c r="N247" s="15"/>
      <c r="O247" s="73" t="str">
        <f t="shared" si="22"/>
        <v/>
      </c>
      <c r="P247" s="73">
        <f t="shared" si="23"/>
        <v>0</v>
      </c>
      <c r="Q247" s="73" t="str">
        <f t="shared" si="24"/>
        <v/>
      </c>
      <c r="R247" s="73" t="str">
        <f t="shared" si="25"/>
        <v/>
      </c>
      <c r="S247" s="73" t="str">
        <f t="shared" si="26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21"/>
        <v/>
      </c>
      <c r="N248" s="15"/>
      <c r="O248" s="73" t="str">
        <f t="shared" si="22"/>
        <v/>
      </c>
      <c r="P248" s="73">
        <f t="shared" si="23"/>
        <v>0</v>
      </c>
      <c r="Q248" s="73" t="str">
        <f t="shared" si="24"/>
        <v/>
      </c>
      <c r="R248" s="73" t="str">
        <f t="shared" si="25"/>
        <v/>
      </c>
      <c r="S248" s="73" t="str">
        <f t="shared" si="26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21"/>
        <v/>
      </c>
      <c r="N249" s="15"/>
      <c r="O249" s="73" t="str">
        <f t="shared" si="22"/>
        <v/>
      </c>
      <c r="P249" s="73">
        <f t="shared" si="23"/>
        <v>0</v>
      </c>
      <c r="Q249" s="73" t="str">
        <f t="shared" si="24"/>
        <v/>
      </c>
      <c r="R249" s="73" t="str">
        <f t="shared" si="25"/>
        <v/>
      </c>
      <c r="S249" s="73" t="str">
        <f t="shared" si="26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21"/>
        <v/>
      </c>
      <c r="N250" s="15"/>
      <c r="O250" s="73" t="str">
        <f t="shared" si="22"/>
        <v/>
      </c>
      <c r="P250" s="73">
        <f t="shared" si="23"/>
        <v>0</v>
      </c>
      <c r="Q250" s="73" t="str">
        <f t="shared" si="24"/>
        <v/>
      </c>
      <c r="R250" s="73" t="str">
        <f t="shared" si="25"/>
        <v/>
      </c>
      <c r="S250" s="73" t="str">
        <f t="shared" si="26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21"/>
        <v/>
      </c>
      <c r="N251" s="15"/>
      <c r="O251" s="73" t="str">
        <f t="shared" si="22"/>
        <v/>
      </c>
      <c r="P251" s="73">
        <f t="shared" si="23"/>
        <v>0</v>
      </c>
      <c r="Q251" s="73" t="str">
        <f t="shared" si="24"/>
        <v/>
      </c>
      <c r="R251" s="73" t="str">
        <f t="shared" si="25"/>
        <v/>
      </c>
      <c r="S251" s="73" t="str">
        <f t="shared" si="26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21"/>
        <v/>
      </c>
      <c r="N252" s="15"/>
      <c r="O252" s="73" t="str">
        <f t="shared" si="22"/>
        <v/>
      </c>
      <c r="P252" s="73">
        <f t="shared" si="23"/>
        <v>0</v>
      </c>
      <c r="Q252" s="73" t="str">
        <f t="shared" si="24"/>
        <v/>
      </c>
      <c r="R252" s="73" t="str">
        <f t="shared" si="25"/>
        <v/>
      </c>
      <c r="S252" s="73" t="str">
        <f t="shared" si="26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21"/>
        <v/>
      </c>
      <c r="N253" s="15"/>
      <c r="O253" s="73" t="str">
        <f t="shared" si="22"/>
        <v/>
      </c>
      <c r="P253" s="73">
        <f t="shared" si="23"/>
        <v>0</v>
      </c>
      <c r="Q253" s="73" t="str">
        <f t="shared" si="24"/>
        <v/>
      </c>
      <c r="R253" s="73" t="str">
        <f t="shared" si="25"/>
        <v/>
      </c>
      <c r="S253" s="73" t="str">
        <f t="shared" si="26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21"/>
        <v/>
      </c>
      <c r="N254" s="15"/>
      <c r="O254" s="73" t="str">
        <f t="shared" si="22"/>
        <v/>
      </c>
      <c r="P254" s="73">
        <f t="shared" si="23"/>
        <v>0</v>
      </c>
      <c r="Q254" s="73" t="str">
        <f t="shared" si="24"/>
        <v/>
      </c>
      <c r="R254" s="73" t="str">
        <f t="shared" si="25"/>
        <v/>
      </c>
      <c r="S254" s="73" t="str">
        <f t="shared" si="26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21"/>
        <v/>
      </c>
      <c r="N255" s="15"/>
      <c r="O255" s="73" t="str">
        <f t="shared" si="22"/>
        <v/>
      </c>
      <c r="P255" s="73">
        <f t="shared" si="23"/>
        <v>0</v>
      </c>
      <c r="Q255" s="73" t="str">
        <f t="shared" si="24"/>
        <v/>
      </c>
      <c r="R255" s="73" t="str">
        <f t="shared" si="25"/>
        <v/>
      </c>
      <c r="S255" s="73" t="str">
        <f t="shared" si="26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21"/>
        <v/>
      </c>
      <c r="N256" s="15"/>
      <c r="O256" s="73" t="str">
        <f t="shared" si="22"/>
        <v/>
      </c>
      <c r="P256" s="73">
        <f t="shared" si="23"/>
        <v>0</v>
      </c>
      <c r="Q256" s="73" t="str">
        <f t="shared" si="24"/>
        <v/>
      </c>
      <c r="R256" s="73" t="str">
        <f t="shared" si="25"/>
        <v/>
      </c>
      <c r="S256" s="73" t="str">
        <f t="shared" si="26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21"/>
        <v/>
      </c>
      <c r="N257" s="15"/>
      <c r="O257" s="73" t="str">
        <f t="shared" si="22"/>
        <v/>
      </c>
      <c r="P257" s="73">
        <f t="shared" si="23"/>
        <v>0</v>
      </c>
      <c r="Q257" s="73" t="str">
        <f t="shared" si="24"/>
        <v/>
      </c>
      <c r="R257" s="73" t="str">
        <f t="shared" si="25"/>
        <v/>
      </c>
      <c r="S257" s="73" t="str">
        <f t="shared" si="26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21"/>
        <v/>
      </c>
      <c r="N258" s="15"/>
      <c r="O258" s="73" t="str">
        <f t="shared" si="22"/>
        <v/>
      </c>
      <c r="P258" s="73">
        <f t="shared" si="23"/>
        <v>0</v>
      </c>
      <c r="Q258" s="73" t="str">
        <f t="shared" si="24"/>
        <v/>
      </c>
      <c r="R258" s="73" t="str">
        <f t="shared" si="25"/>
        <v/>
      </c>
      <c r="S258" s="73" t="str">
        <f t="shared" si="26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21"/>
        <v/>
      </c>
      <c r="N259" s="15"/>
      <c r="O259" s="73" t="str">
        <f t="shared" si="22"/>
        <v/>
      </c>
      <c r="P259" s="73">
        <f t="shared" si="23"/>
        <v>0</v>
      </c>
      <c r="Q259" s="73" t="str">
        <f t="shared" si="24"/>
        <v/>
      </c>
      <c r="R259" s="73" t="str">
        <f t="shared" si="25"/>
        <v/>
      </c>
      <c r="S259" s="73" t="str">
        <f t="shared" si="26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21"/>
        <v/>
      </c>
      <c r="N260" s="15"/>
      <c r="O260" s="73" t="str">
        <f t="shared" si="22"/>
        <v/>
      </c>
      <c r="P260" s="73">
        <f t="shared" si="23"/>
        <v>0</v>
      </c>
      <c r="Q260" s="73" t="str">
        <f t="shared" si="24"/>
        <v/>
      </c>
      <c r="R260" s="73" t="str">
        <f t="shared" si="25"/>
        <v/>
      </c>
      <c r="S260" s="73" t="str">
        <f t="shared" si="26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21"/>
        <v/>
      </c>
      <c r="N261" s="15"/>
      <c r="O261" s="73" t="str">
        <f t="shared" si="22"/>
        <v/>
      </c>
      <c r="P261" s="73">
        <f t="shared" si="23"/>
        <v>0</v>
      </c>
      <c r="Q261" s="73" t="str">
        <f t="shared" si="24"/>
        <v/>
      </c>
      <c r="R261" s="73" t="str">
        <f t="shared" si="25"/>
        <v/>
      </c>
      <c r="S261" s="73" t="str">
        <f t="shared" si="26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21"/>
        <v/>
      </c>
      <c r="N262" s="15"/>
      <c r="O262" s="73" t="str">
        <f t="shared" si="22"/>
        <v/>
      </c>
      <c r="P262" s="73">
        <f t="shared" si="23"/>
        <v>0</v>
      </c>
      <c r="Q262" s="73" t="str">
        <f t="shared" si="24"/>
        <v/>
      </c>
      <c r="R262" s="73" t="str">
        <f t="shared" si="25"/>
        <v/>
      </c>
      <c r="S262" s="73" t="str">
        <f t="shared" si="26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21"/>
        <v/>
      </c>
      <c r="N263" s="15"/>
      <c r="O263" s="73" t="str">
        <f t="shared" si="22"/>
        <v/>
      </c>
      <c r="P263" s="73">
        <f t="shared" si="23"/>
        <v>0</v>
      </c>
      <c r="Q263" s="73" t="str">
        <f t="shared" si="24"/>
        <v/>
      </c>
      <c r="R263" s="73" t="str">
        <f t="shared" si="25"/>
        <v/>
      </c>
      <c r="S263" s="73" t="str">
        <f t="shared" si="26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21"/>
        <v/>
      </c>
      <c r="N264" s="15"/>
      <c r="O264" s="73" t="str">
        <f t="shared" si="22"/>
        <v/>
      </c>
      <c r="P264" s="73">
        <f t="shared" si="23"/>
        <v>0</v>
      </c>
      <c r="Q264" s="73" t="str">
        <f t="shared" si="24"/>
        <v/>
      </c>
      <c r="R264" s="73" t="str">
        <f t="shared" si="25"/>
        <v/>
      </c>
      <c r="S264" s="73" t="str">
        <f t="shared" si="26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21"/>
        <v/>
      </c>
      <c r="N265" s="15"/>
      <c r="O265" s="73" t="str">
        <f t="shared" si="22"/>
        <v/>
      </c>
      <c r="P265" s="73">
        <f t="shared" si="23"/>
        <v>0</v>
      </c>
      <c r="Q265" s="73" t="str">
        <f t="shared" si="24"/>
        <v/>
      </c>
      <c r="R265" s="73" t="str">
        <f t="shared" si="25"/>
        <v/>
      </c>
      <c r="S265" s="73" t="str">
        <f t="shared" si="26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21"/>
        <v/>
      </c>
      <c r="N266" s="15"/>
      <c r="O266" s="73" t="str">
        <f t="shared" si="22"/>
        <v/>
      </c>
      <c r="P266" s="73">
        <f t="shared" si="23"/>
        <v>0</v>
      </c>
      <c r="Q266" s="73" t="str">
        <f t="shared" si="24"/>
        <v/>
      </c>
      <c r="R266" s="73" t="str">
        <f t="shared" si="25"/>
        <v/>
      </c>
      <c r="S266" s="73" t="str">
        <f t="shared" si="26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21"/>
        <v/>
      </c>
      <c r="N267" s="15"/>
      <c r="O267" s="73" t="str">
        <f t="shared" si="22"/>
        <v/>
      </c>
      <c r="P267" s="73">
        <f t="shared" si="23"/>
        <v>0</v>
      </c>
      <c r="Q267" s="73" t="str">
        <f t="shared" si="24"/>
        <v/>
      </c>
      <c r="R267" s="73" t="str">
        <f t="shared" si="25"/>
        <v/>
      </c>
      <c r="S267" s="73" t="str">
        <f t="shared" si="26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21"/>
        <v/>
      </c>
      <c r="N268" s="15"/>
      <c r="O268" s="73" t="str">
        <f t="shared" si="22"/>
        <v/>
      </c>
      <c r="P268" s="73">
        <f t="shared" si="23"/>
        <v>0</v>
      </c>
      <c r="Q268" s="73" t="str">
        <f t="shared" si="24"/>
        <v/>
      </c>
      <c r="R268" s="73" t="str">
        <f t="shared" si="25"/>
        <v/>
      </c>
      <c r="S268" s="73" t="str">
        <f t="shared" si="26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21"/>
        <v/>
      </c>
      <c r="N269" s="15"/>
      <c r="O269" s="73" t="str">
        <f t="shared" si="22"/>
        <v/>
      </c>
      <c r="P269" s="73">
        <f t="shared" si="23"/>
        <v>0</v>
      </c>
      <c r="Q269" s="73" t="str">
        <f t="shared" si="24"/>
        <v/>
      </c>
      <c r="R269" s="73" t="str">
        <f t="shared" si="25"/>
        <v/>
      </c>
      <c r="S269" s="73" t="str">
        <f t="shared" si="26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21"/>
        <v/>
      </c>
      <c r="N270" s="15"/>
      <c r="O270" s="73" t="str">
        <f t="shared" si="22"/>
        <v/>
      </c>
      <c r="P270" s="73">
        <f t="shared" si="23"/>
        <v>0</v>
      </c>
      <c r="Q270" s="73" t="str">
        <f t="shared" si="24"/>
        <v/>
      </c>
      <c r="R270" s="73" t="str">
        <f t="shared" si="25"/>
        <v/>
      </c>
      <c r="S270" s="73" t="str">
        <f t="shared" si="26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7">IF(G271&amp;I271&amp;J271&amp;K271&amp;L271="","",G271+I271+J271-K271-L271)</f>
        <v/>
      </c>
      <c r="N271" s="15"/>
      <c r="O271" s="73" t="str">
        <f t="shared" ref="O271:O334" si="28">IF($H271="E",G271,"")</f>
        <v/>
      </c>
      <c r="P271" s="73">
        <f t="shared" si="23"/>
        <v>0</v>
      </c>
      <c r="Q271" s="73" t="str">
        <f t="shared" si="24"/>
        <v/>
      </c>
      <c r="R271" s="73" t="str">
        <f t="shared" si="25"/>
        <v/>
      </c>
      <c r="S271" s="73" t="str">
        <f t="shared" si="26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7"/>
        <v/>
      </c>
      <c r="N272" s="15"/>
      <c r="O272" s="73" t="str">
        <f t="shared" si="28"/>
        <v/>
      </c>
      <c r="P272" s="73">
        <f t="shared" ref="P272:P335" si="29">IF($H272=0%,G272,"")</f>
        <v>0</v>
      </c>
      <c r="Q272" s="73" t="str">
        <f t="shared" ref="Q272:Q335" si="30">IF(OR($H272=2%,$H272=6%,$H272=8%),$I272/$H272,"")</f>
        <v/>
      </c>
      <c r="R272" s="73" t="str">
        <f t="shared" ref="R272:R335" si="31">IF(OR($H272=15%,$H272=16%),$I272/$H272,"")</f>
        <v/>
      </c>
      <c r="S272" s="73" t="str">
        <f t="shared" ref="S272:S335" si="32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7"/>
        <v/>
      </c>
      <c r="N273" s="15"/>
      <c r="O273" s="73" t="str">
        <f t="shared" si="28"/>
        <v/>
      </c>
      <c r="P273" s="73">
        <f t="shared" si="29"/>
        <v>0</v>
      </c>
      <c r="Q273" s="73" t="str">
        <f t="shared" si="30"/>
        <v/>
      </c>
      <c r="R273" s="73" t="str">
        <f t="shared" si="31"/>
        <v/>
      </c>
      <c r="S273" s="73" t="str">
        <f t="shared" si="32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7"/>
        <v/>
      </c>
      <c r="N274" s="15"/>
      <c r="O274" s="73" t="str">
        <f t="shared" si="28"/>
        <v/>
      </c>
      <c r="P274" s="73">
        <f t="shared" si="29"/>
        <v>0</v>
      </c>
      <c r="Q274" s="73" t="str">
        <f t="shared" si="30"/>
        <v/>
      </c>
      <c r="R274" s="73" t="str">
        <f t="shared" si="31"/>
        <v/>
      </c>
      <c r="S274" s="73" t="str">
        <f t="shared" si="32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7"/>
        <v/>
      </c>
      <c r="N275" s="15"/>
      <c r="O275" s="73" t="str">
        <f t="shared" si="28"/>
        <v/>
      </c>
      <c r="P275" s="73">
        <f t="shared" si="29"/>
        <v>0</v>
      </c>
      <c r="Q275" s="73" t="str">
        <f t="shared" si="30"/>
        <v/>
      </c>
      <c r="R275" s="73" t="str">
        <f t="shared" si="31"/>
        <v/>
      </c>
      <c r="S275" s="73" t="str">
        <f t="shared" si="32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7"/>
        <v/>
      </c>
      <c r="N276" s="15"/>
      <c r="O276" s="73" t="str">
        <f t="shared" si="28"/>
        <v/>
      </c>
      <c r="P276" s="73">
        <f t="shared" si="29"/>
        <v>0</v>
      </c>
      <c r="Q276" s="73" t="str">
        <f t="shared" si="30"/>
        <v/>
      </c>
      <c r="R276" s="73" t="str">
        <f t="shared" si="31"/>
        <v/>
      </c>
      <c r="S276" s="73" t="str">
        <f t="shared" si="32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7"/>
        <v/>
      </c>
      <c r="N277" s="15"/>
      <c r="O277" s="73" t="str">
        <f t="shared" si="28"/>
        <v/>
      </c>
      <c r="P277" s="73">
        <f t="shared" si="29"/>
        <v>0</v>
      </c>
      <c r="Q277" s="73" t="str">
        <f t="shared" si="30"/>
        <v/>
      </c>
      <c r="R277" s="73" t="str">
        <f t="shared" si="31"/>
        <v/>
      </c>
      <c r="S277" s="73" t="str">
        <f t="shared" si="32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7"/>
        <v/>
      </c>
      <c r="N278" s="15"/>
      <c r="O278" s="73" t="str">
        <f t="shared" si="28"/>
        <v/>
      </c>
      <c r="P278" s="73">
        <f t="shared" si="29"/>
        <v>0</v>
      </c>
      <c r="Q278" s="73" t="str">
        <f t="shared" si="30"/>
        <v/>
      </c>
      <c r="R278" s="73" t="str">
        <f t="shared" si="31"/>
        <v/>
      </c>
      <c r="S278" s="73" t="str">
        <f t="shared" si="32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7"/>
        <v/>
      </c>
      <c r="N279" s="15"/>
      <c r="O279" s="73" t="str">
        <f t="shared" si="28"/>
        <v/>
      </c>
      <c r="P279" s="73">
        <f t="shared" si="29"/>
        <v>0</v>
      </c>
      <c r="Q279" s="73" t="str">
        <f t="shared" si="30"/>
        <v/>
      </c>
      <c r="R279" s="73" t="str">
        <f t="shared" si="31"/>
        <v/>
      </c>
      <c r="S279" s="73" t="str">
        <f t="shared" si="32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7"/>
        <v/>
      </c>
      <c r="N280" s="15"/>
      <c r="O280" s="73" t="str">
        <f t="shared" si="28"/>
        <v/>
      </c>
      <c r="P280" s="73">
        <f t="shared" si="29"/>
        <v>0</v>
      </c>
      <c r="Q280" s="73" t="str">
        <f t="shared" si="30"/>
        <v/>
      </c>
      <c r="R280" s="73" t="str">
        <f t="shared" si="31"/>
        <v/>
      </c>
      <c r="S280" s="73" t="str">
        <f t="shared" si="32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7"/>
        <v/>
      </c>
      <c r="N281" s="15"/>
      <c r="O281" s="73" t="str">
        <f t="shared" si="28"/>
        <v/>
      </c>
      <c r="P281" s="73">
        <f t="shared" si="29"/>
        <v>0</v>
      </c>
      <c r="Q281" s="73" t="str">
        <f t="shared" si="30"/>
        <v/>
      </c>
      <c r="R281" s="73" t="str">
        <f t="shared" si="31"/>
        <v/>
      </c>
      <c r="S281" s="73" t="str">
        <f t="shared" si="32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7"/>
        <v/>
      </c>
      <c r="N282" s="15"/>
      <c r="O282" s="73" t="str">
        <f t="shared" si="28"/>
        <v/>
      </c>
      <c r="P282" s="73">
        <f t="shared" si="29"/>
        <v>0</v>
      </c>
      <c r="Q282" s="73" t="str">
        <f t="shared" si="30"/>
        <v/>
      </c>
      <c r="R282" s="73" t="str">
        <f t="shared" si="31"/>
        <v/>
      </c>
      <c r="S282" s="73" t="str">
        <f t="shared" si="32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7"/>
        <v/>
      </c>
      <c r="N283" s="15"/>
      <c r="O283" s="73" t="str">
        <f t="shared" si="28"/>
        <v/>
      </c>
      <c r="P283" s="73">
        <f t="shared" si="29"/>
        <v>0</v>
      </c>
      <c r="Q283" s="73" t="str">
        <f t="shared" si="30"/>
        <v/>
      </c>
      <c r="R283" s="73" t="str">
        <f t="shared" si="31"/>
        <v/>
      </c>
      <c r="S283" s="73" t="str">
        <f t="shared" si="32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7"/>
        <v/>
      </c>
      <c r="N284" s="15"/>
      <c r="O284" s="73" t="str">
        <f t="shared" si="28"/>
        <v/>
      </c>
      <c r="P284" s="73">
        <f t="shared" si="29"/>
        <v>0</v>
      </c>
      <c r="Q284" s="73" t="str">
        <f t="shared" si="30"/>
        <v/>
      </c>
      <c r="R284" s="73" t="str">
        <f t="shared" si="31"/>
        <v/>
      </c>
      <c r="S284" s="73" t="str">
        <f t="shared" si="32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7"/>
        <v/>
      </c>
      <c r="N285" s="15"/>
      <c r="O285" s="73" t="str">
        <f t="shared" si="28"/>
        <v/>
      </c>
      <c r="P285" s="73">
        <f t="shared" si="29"/>
        <v>0</v>
      </c>
      <c r="Q285" s="73" t="str">
        <f t="shared" si="30"/>
        <v/>
      </c>
      <c r="R285" s="73" t="str">
        <f t="shared" si="31"/>
        <v/>
      </c>
      <c r="S285" s="73" t="str">
        <f t="shared" si="32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7"/>
        <v/>
      </c>
      <c r="N286" s="15"/>
      <c r="O286" s="73" t="str">
        <f t="shared" si="28"/>
        <v/>
      </c>
      <c r="P286" s="73">
        <f t="shared" si="29"/>
        <v>0</v>
      </c>
      <c r="Q286" s="73" t="str">
        <f t="shared" si="30"/>
        <v/>
      </c>
      <c r="R286" s="73" t="str">
        <f t="shared" si="31"/>
        <v/>
      </c>
      <c r="S286" s="73" t="str">
        <f t="shared" si="32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7"/>
        <v/>
      </c>
      <c r="N287" s="15"/>
      <c r="O287" s="73" t="str">
        <f t="shared" si="28"/>
        <v/>
      </c>
      <c r="P287" s="73">
        <f t="shared" si="29"/>
        <v>0</v>
      </c>
      <c r="Q287" s="73" t="str">
        <f t="shared" si="30"/>
        <v/>
      </c>
      <c r="R287" s="73" t="str">
        <f t="shared" si="31"/>
        <v/>
      </c>
      <c r="S287" s="73" t="str">
        <f t="shared" si="32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7"/>
        <v/>
      </c>
      <c r="N288" s="15"/>
      <c r="O288" s="73" t="str">
        <f t="shared" si="28"/>
        <v/>
      </c>
      <c r="P288" s="73">
        <f t="shared" si="29"/>
        <v>0</v>
      </c>
      <c r="Q288" s="73" t="str">
        <f t="shared" si="30"/>
        <v/>
      </c>
      <c r="R288" s="73" t="str">
        <f t="shared" si="31"/>
        <v/>
      </c>
      <c r="S288" s="73" t="str">
        <f t="shared" si="32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7"/>
        <v/>
      </c>
      <c r="N289" s="15"/>
      <c r="O289" s="73" t="str">
        <f t="shared" si="28"/>
        <v/>
      </c>
      <c r="P289" s="73">
        <f t="shared" si="29"/>
        <v>0</v>
      </c>
      <c r="Q289" s="73" t="str">
        <f t="shared" si="30"/>
        <v/>
      </c>
      <c r="R289" s="73" t="str">
        <f t="shared" si="31"/>
        <v/>
      </c>
      <c r="S289" s="73" t="str">
        <f t="shared" si="32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7"/>
        <v/>
      </c>
      <c r="N290" s="15"/>
      <c r="O290" s="73" t="str">
        <f t="shared" si="28"/>
        <v/>
      </c>
      <c r="P290" s="73">
        <f t="shared" si="29"/>
        <v>0</v>
      </c>
      <c r="Q290" s="73" t="str">
        <f t="shared" si="30"/>
        <v/>
      </c>
      <c r="R290" s="73" t="str">
        <f t="shared" si="31"/>
        <v/>
      </c>
      <c r="S290" s="73" t="str">
        <f t="shared" si="32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7"/>
        <v/>
      </c>
      <c r="N291" s="15"/>
      <c r="O291" s="73" t="str">
        <f t="shared" si="28"/>
        <v/>
      </c>
      <c r="P291" s="73">
        <f t="shared" si="29"/>
        <v>0</v>
      </c>
      <c r="Q291" s="73" t="str">
        <f t="shared" si="30"/>
        <v/>
      </c>
      <c r="R291" s="73" t="str">
        <f t="shared" si="31"/>
        <v/>
      </c>
      <c r="S291" s="73" t="str">
        <f t="shared" si="32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7"/>
        <v/>
      </c>
      <c r="N292" s="15"/>
      <c r="O292" s="73" t="str">
        <f t="shared" si="28"/>
        <v/>
      </c>
      <c r="P292" s="73">
        <f t="shared" si="29"/>
        <v>0</v>
      </c>
      <c r="Q292" s="73" t="str">
        <f t="shared" si="30"/>
        <v/>
      </c>
      <c r="R292" s="73" t="str">
        <f t="shared" si="31"/>
        <v/>
      </c>
      <c r="S292" s="73" t="str">
        <f t="shared" si="32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7"/>
        <v/>
      </c>
      <c r="N293" s="15"/>
      <c r="O293" s="73" t="str">
        <f t="shared" si="28"/>
        <v/>
      </c>
      <c r="P293" s="73">
        <f t="shared" si="29"/>
        <v>0</v>
      </c>
      <c r="Q293" s="73" t="str">
        <f t="shared" si="30"/>
        <v/>
      </c>
      <c r="R293" s="73" t="str">
        <f t="shared" si="31"/>
        <v/>
      </c>
      <c r="S293" s="73" t="str">
        <f t="shared" si="32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7"/>
        <v/>
      </c>
      <c r="N294" s="15"/>
      <c r="O294" s="73" t="str">
        <f t="shared" si="28"/>
        <v/>
      </c>
      <c r="P294" s="73">
        <f t="shared" si="29"/>
        <v>0</v>
      </c>
      <c r="Q294" s="73" t="str">
        <f t="shared" si="30"/>
        <v/>
      </c>
      <c r="R294" s="73" t="str">
        <f t="shared" si="31"/>
        <v/>
      </c>
      <c r="S294" s="73" t="str">
        <f t="shared" si="32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7"/>
        <v/>
      </c>
      <c r="N295" s="15"/>
      <c r="O295" s="73" t="str">
        <f t="shared" si="28"/>
        <v/>
      </c>
      <c r="P295" s="73">
        <f t="shared" si="29"/>
        <v>0</v>
      </c>
      <c r="Q295" s="73" t="str">
        <f t="shared" si="30"/>
        <v/>
      </c>
      <c r="R295" s="73" t="str">
        <f t="shared" si="31"/>
        <v/>
      </c>
      <c r="S295" s="73" t="str">
        <f t="shared" si="32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7"/>
        <v/>
      </c>
      <c r="N296" s="15"/>
      <c r="O296" s="73" t="str">
        <f t="shared" si="28"/>
        <v/>
      </c>
      <c r="P296" s="73">
        <f t="shared" si="29"/>
        <v>0</v>
      </c>
      <c r="Q296" s="73" t="str">
        <f t="shared" si="30"/>
        <v/>
      </c>
      <c r="R296" s="73" t="str">
        <f t="shared" si="31"/>
        <v/>
      </c>
      <c r="S296" s="73" t="str">
        <f t="shared" si="32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7"/>
        <v/>
      </c>
      <c r="N297" s="15"/>
      <c r="O297" s="73" t="str">
        <f t="shared" si="28"/>
        <v/>
      </c>
      <c r="P297" s="73">
        <f t="shared" si="29"/>
        <v>0</v>
      </c>
      <c r="Q297" s="73" t="str">
        <f t="shared" si="30"/>
        <v/>
      </c>
      <c r="R297" s="73" t="str">
        <f t="shared" si="31"/>
        <v/>
      </c>
      <c r="S297" s="73" t="str">
        <f t="shared" si="32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7"/>
        <v/>
      </c>
      <c r="N298" s="15"/>
      <c r="O298" s="73" t="str">
        <f t="shared" si="28"/>
        <v/>
      </c>
      <c r="P298" s="73">
        <f t="shared" si="29"/>
        <v>0</v>
      </c>
      <c r="Q298" s="73" t="str">
        <f t="shared" si="30"/>
        <v/>
      </c>
      <c r="R298" s="73" t="str">
        <f t="shared" si="31"/>
        <v/>
      </c>
      <c r="S298" s="73" t="str">
        <f t="shared" si="32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7"/>
        <v/>
      </c>
      <c r="N299" s="15"/>
      <c r="O299" s="73" t="str">
        <f t="shared" si="28"/>
        <v/>
      </c>
      <c r="P299" s="73">
        <f t="shared" si="29"/>
        <v>0</v>
      </c>
      <c r="Q299" s="73" t="str">
        <f t="shared" si="30"/>
        <v/>
      </c>
      <c r="R299" s="73" t="str">
        <f t="shared" si="31"/>
        <v/>
      </c>
      <c r="S299" s="73" t="str">
        <f t="shared" si="32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7"/>
        <v/>
      </c>
      <c r="N300" s="15"/>
      <c r="O300" s="73" t="str">
        <f t="shared" si="28"/>
        <v/>
      </c>
      <c r="P300" s="73">
        <f t="shared" si="29"/>
        <v>0</v>
      </c>
      <c r="Q300" s="73" t="str">
        <f t="shared" si="30"/>
        <v/>
      </c>
      <c r="R300" s="73" t="str">
        <f t="shared" si="31"/>
        <v/>
      </c>
      <c r="S300" s="73" t="str">
        <f t="shared" si="32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7"/>
        <v/>
      </c>
      <c r="N301" s="15"/>
      <c r="O301" s="73" t="str">
        <f t="shared" si="28"/>
        <v/>
      </c>
      <c r="P301" s="73">
        <f t="shared" si="29"/>
        <v>0</v>
      </c>
      <c r="Q301" s="73" t="str">
        <f t="shared" si="30"/>
        <v/>
      </c>
      <c r="R301" s="73" t="str">
        <f t="shared" si="31"/>
        <v/>
      </c>
      <c r="S301" s="73" t="str">
        <f t="shared" si="32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7"/>
        <v/>
      </c>
      <c r="N302" s="15"/>
      <c r="O302" s="73" t="str">
        <f t="shared" si="28"/>
        <v/>
      </c>
      <c r="P302" s="73">
        <f t="shared" si="29"/>
        <v>0</v>
      </c>
      <c r="Q302" s="73" t="str">
        <f t="shared" si="30"/>
        <v/>
      </c>
      <c r="R302" s="73" t="str">
        <f t="shared" si="31"/>
        <v/>
      </c>
      <c r="S302" s="73" t="str">
        <f t="shared" si="32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7"/>
        <v/>
      </c>
      <c r="N303" s="15"/>
      <c r="O303" s="73" t="str">
        <f t="shared" si="28"/>
        <v/>
      </c>
      <c r="P303" s="73">
        <f t="shared" si="29"/>
        <v>0</v>
      </c>
      <c r="Q303" s="73" t="str">
        <f t="shared" si="30"/>
        <v/>
      </c>
      <c r="R303" s="73" t="str">
        <f t="shared" si="31"/>
        <v/>
      </c>
      <c r="S303" s="73" t="str">
        <f t="shared" si="32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7"/>
        <v/>
      </c>
      <c r="N304" s="15"/>
      <c r="O304" s="73" t="str">
        <f t="shared" si="28"/>
        <v/>
      </c>
      <c r="P304" s="73">
        <f t="shared" si="29"/>
        <v>0</v>
      </c>
      <c r="Q304" s="73" t="str">
        <f t="shared" si="30"/>
        <v/>
      </c>
      <c r="R304" s="73" t="str">
        <f t="shared" si="31"/>
        <v/>
      </c>
      <c r="S304" s="73" t="str">
        <f t="shared" si="32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7"/>
        <v/>
      </c>
      <c r="N305" s="15"/>
      <c r="O305" s="73" t="str">
        <f t="shared" si="28"/>
        <v/>
      </c>
      <c r="P305" s="73">
        <f t="shared" si="29"/>
        <v>0</v>
      </c>
      <c r="Q305" s="73" t="str">
        <f t="shared" si="30"/>
        <v/>
      </c>
      <c r="R305" s="73" t="str">
        <f t="shared" si="31"/>
        <v/>
      </c>
      <c r="S305" s="73" t="str">
        <f t="shared" si="32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7"/>
        <v/>
      </c>
      <c r="N306" s="15"/>
      <c r="O306" s="73" t="str">
        <f t="shared" si="28"/>
        <v/>
      </c>
      <c r="P306" s="73">
        <f t="shared" si="29"/>
        <v>0</v>
      </c>
      <c r="Q306" s="73" t="str">
        <f t="shared" si="30"/>
        <v/>
      </c>
      <c r="R306" s="73" t="str">
        <f t="shared" si="31"/>
        <v/>
      </c>
      <c r="S306" s="73" t="str">
        <f t="shared" si="32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7"/>
        <v/>
      </c>
      <c r="N307" s="15"/>
      <c r="O307" s="73" t="str">
        <f t="shared" si="28"/>
        <v/>
      </c>
      <c r="P307" s="73">
        <f t="shared" si="29"/>
        <v>0</v>
      </c>
      <c r="Q307" s="73" t="str">
        <f t="shared" si="30"/>
        <v/>
      </c>
      <c r="R307" s="73" t="str">
        <f t="shared" si="31"/>
        <v/>
      </c>
      <c r="S307" s="73" t="str">
        <f t="shared" si="32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7"/>
        <v/>
      </c>
      <c r="N308" s="15"/>
      <c r="O308" s="73" t="str">
        <f t="shared" si="28"/>
        <v/>
      </c>
      <c r="P308" s="73">
        <f t="shared" si="29"/>
        <v>0</v>
      </c>
      <c r="Q308" s="73" t="str">
        <f t="shared" si="30"/>
        <v/>
      </c>
      <c r="R308" s="73" t="str">
        <f t="shared" si="31"/>
        <v/>
      </c>
      <c r="S308" s="73" t="str">
        <f t="shared" si="32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7"/>
        <v/>
      </c>
      <c r="N309" s="15"/>
      <c r="O309" s="73" t="str">
        <f t="shared" si="28"/>
        <v/>
      </c>
      <c r="P309" s="73">
        <f t="shared" si="29"/>
        <v>0</v>
      </c>
      <c r="Q309" s="73" t="str">
        <f t="shared" si="30"/>
        <v/>
      </c>
      <c r="R309" s="73" t="str">
        <f t="shared" si="31"/>
        <v/>
      </c>
      <c r="S309" s="73" t="str">
        <f t="shared" si="32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7"/>
        <v/>
      </c>
      <c r="N310" s="15"/>
      <c r="O310" s="73" t="str">
        <f t="shared" si="28"/>
        <v/>
      </c>
      <c r="P310" s="73">
        <f t="shared" si="29"/>
        <v>0</v>
      </c>
      <c r="Q310" s="73" t="str">
        <f t="shared" si="30"/>
        <v/>
      </c>
      <c r="R310" s="73" t="str">
        <f t="shared" si="31"/>
        <v/>
      </c>
      <c r="S310" s="73" t="str">
        <f t="shared" si="32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7"/>
        <v/>
      </c>
      <c r="N311" s="15"/>
      <c r="O311" s="73" t="str">
        <f t="shared" si="28"/>
        <v/>
      </c>
      <c r="P311" s="73">
        <f t="shared" si="29"/>
        <v>0</v>
      </c>
      <c r="Q311" s="73" t="str">
        <f t="shared" si="30"/>
        <v/>
      </c>
      <c r="R311" s="73" t="str">
        <f t="shared" si="31"/>
        <v/>
      </c>
      <c r="S311" s="73" t="str">
        <f t="shared" si="32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7"/>
        <v/>
      </c>
      <c r="N312" s="15"/>
      <c r="O312" s="73" t="str">
        <f t="shared" si="28"/>
        <v/>
      </c>
      <c r="P312" s="73">
        <f t="shared" si="29"/>
        <v>0</v>
      </c>
      <c r="Q312" s="73" t="str">
        <f t="shared" si="30"/>
        <v/>
      </c>
      <c r="R312" s="73" t="str">
        <f t="shared" si="31"/>
        <v/>
      </c>
      <c r="S312" s="73" t="str">
        <f t="shared" si="32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7"/>
        <v/>
      </c>
      <c r="N313" s="15"/>
      <c r="O313" s="73" t="str">
        <f t="shared" si="28"/>
        <v/>
      </c>
      <c r="P313" s="73">
        <f t="shared" si="29"/>
        <v>0</v>
      </c>
      <c r="Q313" s="73" t="str">
        <f t="shared" si="30"/>
        <v/>
      </c>
      <c r="R313" s="73" t="str">
        <f t="shared" si="31"/>
        <v/>
      </c>
      <c r="S313" s="73" t="str">
        <f t="shared" si="32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7"/>
        <v/>
      </c>
      <c r="N314" s="15"/>
      <c r="O314" s="73" t="str">
        <f t="shared" si="28"/>
        <v/>
      </c>
      <c r="P314" s="73">
        <f t="shared" si="29"/>
        <v>0</v>
      </c>
      <c r="Q314" s="73" t="str">
        <f t="shared" si="30"/>
        <v/>
      </c>
      <c r="R314" s="73" t="str">
        <f t="shared" si="31"/>
        <v/>
      </c>
      <c r="S314" s="73" t="str">
        <f t="shared" si="32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7"/>
        <v/>
      </c>
      <c r="N315" s="15"/>
      <c r="O315" s="73" t="str">
        <f t="shared" si="28"/>
        <v/>
      </c>
      <c r="P315" s="73">
        <f t="shared" si="29"/>
        <v>0</v>
      </c>
      <c r="Q315" s="73" t="str">
        <f t="shared" si="30"/>
        <v/>
      </c>
      <c r="R315" s="73" t="str">
        <f t="shared" si="31"/>
        <v/>
      </c>
      <c r="S315" s="73" t="str">
        <f t="shared" si="32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7"/>
        <v/>
      </c>
      <c r="N316" s="15"/>
      <c r="O316" s="73" t="str">
        <f t="shared" si="28"/>
        <v/>
      </c>
      <c r="P316" s="73">
        <f t="shared" si="29"/>
        <v>0</v>
      </c>
      <c r="Q316" s="73" t="str">
        <f t="shared" si="30"/>
        <v/>
      </c>
      <c r="R316" s="73" t="str">
        <f t="shared" si="31"/>
        <v/>
      </c>
      <c r="S316" s="73" t="str">
        <f t="shared" si="32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7"/>
        <v/>
      </c>
      <c r="N317" s="15"/>
      <c r="O317" s="73" t="str">
        <f t="shared" si="28"/>
        <v/>
      </c>
      <c r="P317" s="73">
        <f t="shared" si="29"/>
        <v>0</v>
      </c>
      <c r="Q317" s="73" t="str">
        <f t="shared" si="30"/>
        <v/>
      </c>
      <c r="R317" s="73" t="str">
        <f t="shared" si="31"/>
        <v/>
      </c>
      <c r="S317" s="73" t="str">
        <f t="shared" si="32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7"/>
        <v/>
      </c>
      <c r="N318" s="15"/>
      <c r="O318" s="73" t="str">
        <f t="shared" si="28"/>
        <v/>
      </c>
      <c r="P318" s="73">
        <f t="shared" si="29"/>
        <v>0</v>
      </c>
      <c r="Q318" s="73" t="str">
        <f t="shared" si="30"/>
        <v/>
      </c>
      <c r="R318" s="73" t="str">
        <f t="shared" si="31"/>
        <v/>
      </c>
      <c r="S318" s="73" t="str">
        <f t="shared" si="32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7"/>
        <v/>
      </c>
      <c r="N319" s="15"/>
      <c r="O319" s="73" t="str">
        <f t="shared" si="28"/>
        <v/>
      </c>
      <c r="P319" s="73">
        <f t="shared" si="29"/>
        <v>0</v>
      </c>
      <c r="Q319" s="73" t="str">
        <f t="shared" si="30"/>
        <v/>
      </c>
      <c r="R319" s="73" t="str">
        <f t="shared" si="31"/>
        <v/>
      </c>
      <c r="S319" s="73" t="str">
        <f t="shared" si="32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7"/>
        <v/>
      </c>
      <c r="N320" s="15"/>
      <c r="O320" s="73" t="str">
        <f t="shared" si="28"/>
        <v/>
      </c>
      <c r="P320" s="73">
        <f t="shared" si="29"/>
        <v>0</v>
      </c>
      <c r="Q320" s="73" t="str">
        <f t="shared" si="30"/>
        <v/>
      </c>
      <c r="R320" s="73" t="str">
        <f t="shared" si="31"/>
        <v/>
      </c>
      <c r="S320" s="73" t="str">
        <f t="shared" si="32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7"/>
        <v/>
      </c>
      <c r="N321" s="15"/>
      <c r="O321" s="73" t="str">
        <f t="shared" si="28"/>
        <v/>
      </c>
      <c r="P321" s="73">
        <f t="shared" si="29"/>
        <v>0</v>
      </c>
      <c r="Q321" s="73" t="str">
        <f t="shared" si="30"/>
        <v/>
      </c>
      <c r="R321" s="73" t="str">
        <f t="shared" si="31"/>
        <v/>
      </c>
      <c r="S321" s="73" t="str">
        <f t="shared" si="32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7"/>
        <v/>
      </c>
      <c r="N322" s="15"/>
      <c r="O322" s="73" t="str">
        <f t="shared" si="28"/>
        <v/>
      </c>
      <c r="P322" s="73">
        <f t="shared" si="29"/>
        <v>0</v>
      </c>
      <c r="Q322" s="73" t="str">
        <f t="shared" si="30"/>
        <v/>
      </c>
      <c r="R322" s="73" t="str">
        <f t="shared" si="31"/>
        <v/>
      </c>
      <c r="S322" s="73" t="str">
        <f t="shared" si="32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7"/>
        <v/>
      </c>
      <c r="N323" s="15"/>
      <c r="O323" s="73" t="str">
        <f t="shared" si="28"/>
        <v/>
      </c>
      <c r="P323" s="73">
        <f t="shared" si="29"/>
        <v>0</v>
      </c>
      <c r="Q323" s="73" t="str">
        <f t="shared" si="30"/>
        <v/>
      </c>
      <c r="R323" s="73" t="str">
        <f t="shared" si="31"/>
        <v/>
      </c>
      <c r="S323" s="73" t="str">
        <f t="shared" si="32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7"/>
        <v/>
      </c>
      <c r="N324" s="15"/>
      <c r="O324" s="73" t="str">
        <f t="shared" si="28"/>
        <v/>
      </c>
      <c r="P324" s="73">
        <f t="shared" si="29"/>
        <v>0</v>
      </c>
      <c r="Q324" s="73" t="str">
        <f t="shared" si="30"/>
        <v/>
      </c>
      <c r="R324" s="73" t="str">
        <f t="shared" si="31"/>
        <v/>
      </c>
      <c r="S324" s="73" t="str">
        <f t="shared" si="32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7"/>
        <v/>
      </c>
      <c r="N325" s="15"/>
      <c r="O325" s="73" t="str">
        <f t="shared" si="28"/>
        <v/>
      </c>
      <c r="P325" s="73">
        <f t="shared" si="29"/>
        <v>0</v>
      </c>
      <c r="Q325" s="73" t="str">
        <f t="shared" si="30"/>
        <v/>
      </c>
      <c r="R325" s="73" t="str">
        <f t="shared" si="31"/>
        <v/>
      </c>
      <c r="S325" s="73" t="str">
        <f t="shared" si="32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7"/>
        <v/>
      </c>
      <c r="N326" s="15"/>
      <c r="O326" s="73" t="str">
        <f t="shared" si="28"/>
        <v/>
      </c>
      <c r="P326" s="73">
        <f t="shared" si="29"/>
        <v>0</v>
      </c>
      <c r="Q326" s="73" t="str">
        <f t="shared" si="30"/>
        <v/>
      </c>
      <c r="R326" s="73" t="str">
        <f t="shared" si="31"/>
        <v/>
      </c>
      <c r="S326" s="73" t="str">
        <f t="shared" si="32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7"/>
        <v/>
      </c>
      <c r="N327" s="15"/>
      <c r="O327" s="73" t="str">
        <f t="shared" si="28"/>
        <v/>
      </c>
      <c r="P327" s="73">
        <f t="shared" si="29"/>
        <v>0</v>
      </c>
      <c r="Q327" s="73" t="str">
        <f t="shared" si="30"/>
        <v/>
      </c>
      <c r="R327" s="73" t="str">
        <f t="shared" si="31"/>
        <v/>
      </c>
      <c r="S327" s="73" t="str">
        <f t="shared" si="32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7"/>
        <v/>
      </c>
      <c r="N328" s="15"/>
      <c r="O328" s="73" t="str">
        <f t="shared" si="28"/>
        <v/>
      </c>
      <c r="P328" s="73">
        <f t="shared" si="29"/>
        <v>0</v>
      </c>
      <c r="Q328" s="73" t="str">
        <f t="shared" si="30"/>
        <v/>
      </c>
      <c r="R328" s="73" t="str">
        <f t="shared" si="31"/>
        <v/>
      </c>
      <c r="S328" s="73" t="str">
        <f t="shared" si="32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7"/>
        <v/>
      </c>
      <c r="N329" s="15"/>
      <c r="O329" s="73" t="str">
        <f t="shared" si="28"/>
        <v/>
      </c>
      <c r="P329" s="73">
        <f t="shared" si="29"/>
        <v>0</v>
      </c>
      <c r="Q329" s="73" t="str">
        <f t="shared" si="30"/>
        <v/>
      </c>
      <c r="R329" s="73" t="str">
        <f t="shared" si="31"/>
        <v/>
      </c>
      <c r="S329" s="73" t="str">
        <f t="shared" si="32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7"/>
        <v/>
      </c>
      <c r="N330" s="15"/>
      <c r="O330" s="73" t="str">
        <f t="shared" si="28"/>
        <v/>
      </c>
      <c r="P330" s="73">
        <f t="shared" si="29"/>
        <v>0</v>
      </c>
      <c r="Q330" s="73" t="str">
        <f t="shared" si="30"/>
        <v/>
      </c>
      <c r="R330" s="73" t="str">
        <f t="shared" si="31"/>
        <v/>
      </c>
      <c r="S330" s="73" t="str">
        <f t="shared" si="32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7"/>
        <v/>
      </c>
      <c r="N331" s="15"/>
      <c r="O331" s="73" t="str">
        <f t="shared" si="28"/>
        <v/>
      </c>
      <c r="P331" s="73">
        <f t="shared" si="29"/>
        <v>0</v>
      </c>
      <c r="Q331" s="73" t="str">
        <f t="shared" si="30"/>
        <v/>
      </c>
      <c r="R331" s="73" t="str">
        <f t="shared" si="31"/>
        <v/>
      </c>
      <c r="S331" s="73" t="str">
        <f t="shared" si="32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7"/>
        <v/>
      </c>
      <c r="N332" s="15"/>
      <c r="O332" s="73" t="str">
        <f t="shared" si="28"/>
        <v/>
      </c>
      <c r="P332" s="73">
        <f t="shared" si="29"/>
        <v>0</v>
      </c>
      <c r="Q332" s="73" t="str">
        <f t="shared" si="30"/>
        <v/>
      </c>
      <c r="R332" s="73" t="str">
        <f t="shared" si="31"/>
        <v/>
      </c>
      <c r="S332" s="73" t="str">
        <f t="shared" si="32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7"/>
        <v/>
      </c>
      <c r="N333" s="15"/>
      <c r="O333" s="73" t="str">
        <f t="shared" si="28"/>
        <v/>
      </c>
      <c r="P333" s="73">
        <f t="shared" si="29"/>
        <v>0</v>
      </c>
      <c r="Q333" s="73" t="str">
        <f t="shared" si="30"/>
        <v/>
      </c>
      <c r="R333" s="73" t="str">
        <f t="shared" si="31"/>
        <v/>
      </c>
      <c r="S333" s="73" t="str">
        <f t="shared" si="32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7"/>
        <v/>
      </c>
      <c r="N334" s="15"/>
      <c r="O334" s="73" t="str">
        <f t="shared" si="28"/>
        <v/>
      </c>
      <c r="P334" s="73">
        <f t="shared" si="29"/>
        <v>0</v>
      </c>
      <c r="Q334" s="73" t="str">
        <f t="shared" si="30"/>
        <v/>
      </c>
      <c r="R334" s="73" t="str">
        <f t="shared" si="31"/>
        <v/>
      </c>
      <c r="S334" s="73" t="str">
        <f t="shared" si="32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3">IF(G335&amp;I335&amp;J335&amp;K335&amp;L335="","",G335+I335+J335-K335-L335)</f>
        <v/>
      </c>
      <c r="N335" s="15"/>
      <c r="O335" s="73" t="str">
        <f t="shared" ref="O335:O398" si="34">IF($H335="E",G335,"")</f>
        <v/>
      </c>
      <c r="P335" s="73">
        <f t="shared" si="29"/>
        <v>0</v>
      </c>
      <c r="Q335" s="73" t="str">
        <f t="shared" si="30"/>
        <v/>
      </c>
      <c r="R335" s="73" t="str">
        <f t="shared" si="31"/>
        <v/>
      </c>
      <c r="S335" s="73" t="str">
        <f t="shared" si="32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3"/>
        <v/>
      </c>
      <c r="N336" s="15"/>
      <c r="O336" s="73" t="str">
        <f t="shared" si="34"/>
        <v/>
      </c>
      <c r="P336" s="73">
        <f t="shared" ref="P336:P399" si="35">IF($H336=0%,G336,"")</f>
        <v>0</v>
      </c>
      <c r="Q336" s="73" t="str">
        <f t="shared" ref="Q336:Q399" si="36">IF(OR($H336=2%,$H336=6%,$H336=8%),$I336/$H336,"")</f>
        <v/>
      </c>
      <c r="R336" s="73" t="str">
        <f t="shared" ref="R336:R399" si="37">IF(OR($H336=15%,$H336=16%),$I336/$H336,"")</f>
        <v/>
      </c>
      <c r="S336" s="73" t="str">
        <f t="shared" ref="S336:S399" si="38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3"/>
        <v/>
      </c>
      <c r="N337" s="15"/>
      <c r="O337" s="73" t="str">
        <f t="shared" si="34"/>
        <v/>
      </c>
      <c r="P337" s="73">
        <f t="shared" si="35"/>
        <v>0</v>
      </c>
      <c r="Q337" s="73" t="str">
        <f t="shared" si="36"/>
        <v/>
      </c>
      <c r="R337" s="73" t="str">
        <f t="shared" si="37"/>
        <v/>
      </c>
      <c r="S337" s="73" t="str">
        <f t="shared" si="38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3"/>
        <v/>
      </c>
      <c r="N338" s="15"/>
      <c r="O338" s="73" t="str">
        <f t="shared" si="34"/>
        <v/>
      </c>
      <c r="P338" s="73">
        <f t="shared" si="35"/>
        <v>0</v>
      </c>
      <c r="Q338" s="73" t="str">
        <f t="shared" si="36"/>
        <v/>
      </c>
      <c r="R338" s="73" t="str">
        <f t="shared" si="37"/>
        <v/>
      </c>
      <c r="S338" s="73" t="str">
        <f t="shared" si="38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3"/>
        <v/>
      </c>
      <c r="N339" s="15"/>
      <c r="O339" s="73" t="str">
        <f t="shared" si="34"/>
        <v/>
      </c>
      <c r="P339" s="73">
        <f t="shared" si="35"/>
        <v>0</v>
      </c>
      <c r="Q339" s="73" t="str">
        <f t="shared" si="36"/>
        <v/>
      </c>
      <c r="R339" s="73" t="str">
        <f t="shared" si="37"/>
        <v/>
      </c>
      <c r="S339" s="73" t="str">
        <f t="shared" si="38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3"/>
        <v/>
      </c>
      <c r="N340" s="15"/>
      <c r="O340" s="73" t="str">
        <f t="shared" si="34"/>
        <v/>
      </c>
      <c r="P340" s="73">
        <f t="shared" si="35"/>
        <v>0</v>
      </c>
      <c r="Q340" s="73" t="str">
        <f t="shared" si="36"/>
        <v/>
      </c>
      <c r="R340" s="73" t="str">
        <f t="shared" si="37"/>
        <v/>
      </c>
      <c r="S340" s="73" t="str">
        <f t="shared" si="38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3"/>
        <v/>
      </c>
      <c r="N341" s="15"/>
      <c r="O341" s="73" t="str">
        <f t="shared" si="34"/>
        <v/>
      </c>
      <c r="P341" s="73">
        <f t="shared" si="35"/>
        <v>0</v>
      </c>
      <c r="Q341" s="73" t="str">
        <f t="shared" si="36"/>
        <v/>
      </c>
      <c r="R341" s="73" t="str">
        <f t="shared" si="37"/>
        <v/>
      </c>
      <c r="S341" s="73" t="str">
        <f t="shared" si="38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3"/>
        <v/>
      </c>
      <c r="N342" s="15"/>
      <c r="O342" s="73" t="str">
        <f t="shared" si="34"/>
        <v/>
      </c>
      <c r="P342" s="73">
        <f t="shared" si="35"/>
        <v>0</v>
      </c>
      <c r="Q342" s="73" t="str">
        <f t="shared" si="36"/>
        <v/>
      </c>
      <c r="R342" s="73" t="str">
        <f t="shared" si="37"/>
        <v/>
      </c>
      <c r="S342" s="73" t="str">
        <f t="shared" si="38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3"/>
        <v/>
      </c>
      <c r="N343" s="15"/>
      <c r="O343" s="73" t="str">
        <f t="shared" si="34"/>
        <v/>
      </c>
      <c r="P343" s="73">
        <f t="shared" si="35"/>
        <v>0</v>
      </c>
      <c r="Q343" s="73" t="str">
        <f t="shared" si="36"/>
        <v/>
      </c>
      <c r="R343" s="73" t="str">
        <f t="shared" si="37"/>
        <v/>
      </c>
      <c r="S343" s="73" t="str">
        <f t="shared" si="38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3"/>
        <v/>
      </c>
      <c r="N344" s="15"/>
      <c r="O344" s="73" t="str">
        <f t="shared" si="34"/>
        <v/>
      </c>
      <c r="P344" s="73">
        <f t="shared" si="35"/>
        <v>0</v>
      </c>
      <c r="Q344" s="73" t="str">
        <f t="shared" si="36"/>
        <v/>
      </c>
      <c r="R344" s="73" t="str">
        <f t="shared" si="37"/>
        <v/>
      </c>
      <c r="S344" s="73" t="str">
        <f t="shared" si="38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3"/>
        <v/>
      </c>
      <c r="N345" s="15"/>
      <c r="O345" s="73" t="str">
        <f t="shared" si="34"/>
        <v/>
      </c>
      <c r="P345" s="73">
        <f t="shared" si="35"/>
        <v>0</v>
      </c>
      <c r="Q345" s="73" t="str">
        <f t="shared" si="36"/>
        <v/>
      </c>
      <c r="R345" s="73" t="str">
        <f t="shared" si="37"/>
        <v/>
      </c>
      <c r="S345" s="73" t="str">
        <f t="shared" si="38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3"/>
        <v/>
      </c>
      <c r="N346" s="15"/>
      <c r="O346" s="73" t="str">
        <f t="shared" si="34"/>
        <v/>
      </c>
      <c r="P346" s="73">
        <f t="shared" si="35"/>
        <v>0</v>
      </c>
      <c r="Q346" s="73" t="str">
        <f t="shared" si="36"/>
        <v/>
      </c>
      <c r="R346" s="73" t="str">
        <f t="shared" si="37"/>
        <v/>
      </c>
      <c r="S346" s="73" t="str">
        <f t="shared" si="38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3"/>
        <v/>
      </c>
      <c r="N347" s="15"/>
      <c r="O347" s="73" t="str">
        <f t="shared" si="34"/>
        <v/>
      </c>
      <c r="P347" s="73">
        <f t="shared" si="35"/>
        <v>0</v>
      </c>
      <c r="Q347" s="73" t="str">
        <f t="shared" si="36"/>
        <v/>
      </c>
      <c r="R347" s="73" t="str">
        <f t="shared" si="37"/>
        <v/>
      </c>
      <c r="S347" s="73" t="str">
        <f t="shared" si="38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3"/>
        <v/>
      </c>
      <c r="N348" s="15"/>
      <c r="O348" s="73" t="str">
        <f t="shared" si="34"/>
        <v/>
      </c>
      <c r="P348" s="73">
        <f t="shared" si="35"/>
        <v>0</v>
      </c>
      <c r="Q348" s="73" t="str">
        <f t="shared" si="36"/>
        <v/>
      </c>
      <c r="R348" s="73" t="str">
        <f t="shared" si="37"/>
        <v/>
      </c>
      <c r="S348" s="73" t="str">
        <f t="shared" si="38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3"/>
        <v/>
      </c>
      <c r="N349" s="15"/>
      <c r="O349" s="73" t="str">
        <f t="shared" si="34"/>
        <v/>
      </c>
      <c r="P349" s="73">
        <f t="shared" si="35"/>
        <v>0</v>
      </c>
      <c r="Q349" s="73" t="str">
        <f t="shared" si="36"/>
        <v/>
      </c>
      <c r="R349" s="73" t="str">
        <f t="shared" si="37"/>
        <v/>
      </c>
      <c r="S349" s="73" t="str">
        <f t="shared" si="38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3"/>
        <v/>
      </c>
      <c r="N350" s="15"/>
      <c r="O350" s="73" t="str">
        <f t="shared" si="34"/>
        <v/>
      </c>
      <c r="P350" s="73">
        <f t="shared" si="35"/>
        <v>0</v>
      </c>
      <c r="Q350" s="73" t="str">
        <f t="shared" si="36"/>
        <v/>
      </c>
      <c r="R350" s="73" t="str">
        <f t="shared" si="37"/>
        <v/>
      </c>
      <c r="S350" s="73" t="str">
        <f t="shared" si="38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3"/>
        <v/>
      </c>
      <c r="N351" s="15"/>
      <c r="O351" s="73" t="str">
        <f t="shared" si="34"/>
        <v/>
      </c>
      <c r="P351" s="73">
        <f t="shared" si="35"/>
        <v>0</v>
      </c>
      <c r="Q351" s="73" t="str">
        <f t="shared" si="36"/>
        <v/>
      </c>
      <c r="R351" s="73" t="str">
        <f t="shared" si="37"/>
        <v/>
      </c>
      <c r="S351" s="73" t="str">
        <f t="shared" si="38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3"/>
        <v/>
      </c>
      <c r="N352" s="15"/>
      <c r="O352" s="73" t="str">
        <f t="shared" si="34"/>
        <v/>
      </c>
      <c r="P352" s="73">
        <f t="shared" si="35"/>
        <v>0</v>
      </c>
      <c r="Q352" s="73" t="str">
        <f t="shared" si="36"/>
        <v/>
      </c>
      <c r="R352" s="73" t="str">
        <f t="shared" si="37"/>
        <v/>
      </c>
      <c r="S352" s="73" t="str">
        <f t="shared" si="38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3"/>
        <v/>
      </c>
      <c r="N353" s="15"/>
      <c r="O353" s="73" t="str">
        <f t="shared" si="34"/>
        <v/>
      </c>
      <c r="P353" s="73">
        <f t="shared" si="35"/>
        <v>0</v>
      </c>
      <c r="Q353" s="73" t="str">
        <f t="shared" si="36"/>
        <v/>
      </c>
      <c r="R353" s="73" t="str">
        <f t="shared" si="37"/>
        <v/>
      </c>
      <c r="S353" s="73" t="str">
        <f t="shared" si="38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3"/>
        <v/>
      </c>
      <c r="N354" s="15"/>
      <c r="O354" s="73" t="str">
        <f t="shared" si="34"/>
        <v/>
      </c>
      <c r="P354" s="73">
        <f t="shared" si="35"/>
        <v>0</v>
      </c>
      <c r="Q354" s="73" t="str">
        <f t="shared" si="36"/>
        <v/>
      </c>
      <c r="R354" s="73" t="str">
        <f t="shared" si="37"/>
        <v/>
      </c>
      <c r="S354" s="73" t="str">
        <f t="shared" si="38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3"/>
        <v/>
      </c>
      <c r="N355" s="15"/>
      <c r="O355" s="73" t="str">
        <f t="shared" si="34"/>
        <v/>
      </c>
      <c r="P355" s="73">
        <f t="shared" si="35"/>
        <v>0</v>
      </c>
      <c r="Q355" s="73" t="str">
        <f t="shared" si="36"/>
        <v/>
      </c>
      <c r="R355" s="73" t="str">
        <f t="shared" si="37"/>
        <v/>
      </c>
      <c r="S355" s="73" t="str">
        <f t="shared" si="38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3"/>
        <v/>
      </c>
      <c r="N356" s="15"/>
      <c r="O356" s="73" t="str">
        <f t="shared" si="34"/>
        <v/>
      </c>
      <c r="P356" s="73">
        <f t="shared" si="35"/>
        <v>0</v>
      </c>
      <c r="Q356" s="73" t="str">
        <f t="shared" si="36"/>
        <v/>
      </c>
      <c r="R356" s="73" t="str">
        <f t="shared" si="37"/>
        <v/>
      </c>
      <c r="S356" s="73" t="str">
        <f t="shared" si="38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3"/>
        <v/>
      </c>
      <c r="N357" s="15"/>
      <c r="O357" s="73" t="str">
        <f t="shared" si="34"/>
        <v/>
      </c>
      <c r="P357" s="73">
        <f t="shared" si="35"/>
        <v>0</v>
      </c>
      <c r="Q357" s="73" t="str">
        <f t="shared" si="36"/>
        <v/>
      </c>
      <c r="R357" s="73" t="str">
        <f t="shared" si="37"/>
        <v/>
      </c>
      <c r="S357" s="73" t="str">
        <f t="shared" si="38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3"/>
        <v/>
      </c>
      <c r="N358" s="15"/>
      <c r="O358" s="73" t="str">
        <f t="shared" si="34"/>
        <v/>
      </c>
      <c r="P358" s="73">
        <f t="shared" si="35"/>
        <v>0</v>
      </c>
      <c r="Q358" s="73" t="str">
        <f t="shared" si="36"/>
        <v/>
      </c>
      <c r="R358" s="73" t="str">
        <f t="shared" si="37"/>
        <v/>
      </c>
      <c r="S358" s="73" t="str">
        <f t="shared" si="38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3"/>
        <v/>
      </c>
      <c r="N359" s="15"/>
      <c r="O359" s="73" t="str">
        <f t="shared" si="34"/>
        <v/>
      </c>
      <c r="P359" s="73">
        <f t="shared" si="35"/>
        <v>0</v>
      </c>
      <c r="Q359" s="73" t="str">
        <f t="shared" si="36"/>
        <v/>
      </c>
      <c r="R359" s="73" t="str">
        <f t="shared" si="37"/>
        <v/>
      </c>
      <c r="S359" s="73" t="str">
        <f t="shared" si="38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3"/>
        <v/>
      </c>
      <c r="N360" s="15"/>
      <c r="O360" s="73" t="str">
        <f t="shared" si="34"/>
        <v/>
      </c>
      <c r="P360" s="73">
        <f t="shared" si="35"/>
        <v>0</v>
      </c>
      <c r="Q360" s="73" t="str">
        <f t="shared" si="36"/>
        <v/>
      </c>
      <c r="R360" s="73" t="str">
        <f t="shared" si="37"/>
        <v/>
      </c>
      <c r="S360" s="73" t="str">
        <f t="shared" si="38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3"/>
        <v/>
      </c>
      <c r="N361" s="15"/>
      <c r="O361" s="73" t="str">
        <f t="shared" si="34"/>
        <v/>
      </c>
      <c r="P361" s="73">
        <f t="shared" si="35"/>
        <v>0</v>
      </c>
      <c r="Q361" s="73" t="str">
        <f t="shared" si="36"/>
        <v/>
      </c>
      <c r="R361" s="73" t="str">
        <f t="shared" si="37"/>
        <v/>
      </c>
      <c r="S361" s="73" t="str">
        <f t="shared" si="38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3"/>
        <v/>
      </c>
      <c r="N362" s="15"/>
      <c r="O362" s="73" t="str">
        <f t="shared" si="34"/>
        <v/>
      </c>
      <c r="P362" s="73">
        <f t="shared" si="35"/>
        <v>0</v>
      </c>
      <c r="Q362" s="73" t="str">
        <f t="shared" si="36"/>
        <v/>
      </c>
      <c r="R362" s="73" t="str">
        <f t="shared" si="37"/>
        <v/>
      </c>
      <c r="S362" s="73" t="str">
        <f t="shared" si="38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3"/>
        <v/>
      </c>
      <c r="N363" s="15"/>
      <c r="O363" s="73" t="str">
        <f t="shared" si="34"/>
        <v/>
      </c>
      <c r="P363" s="73">
        <f t="shared" si="35"/>
        <v>0</v>
      </c>
      <c r="Q363" s="73" t="str">
        <f t="shared" si="36"/>
        <v/>
      </c>
      <c r="R363" s="73" t="str">
        <f t="shared" si="37"/>
        <v/>
      </c>
      <c r="S363" s="73" t="str">
        <f t="shared" si="38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3"/>
        <v/>
      </c>
      <c r="N364" s="15"/>
      <c r="O364" s="73" t="str">
        <f t="shared" si="34"/>
        <v/>
      </c>
      <c r="P364" s="73">
        <f t="shared" si="35"/>
        <v>0</v>
      </c>
      <c r="Q364" s="73" t="str">
        <f t="shared" si="36"/>
        <v/>
      </c>
      <c r="R364" s="73" t="str">
        <f t="shared" si="37"/>
        <v/>
      </c>
      <c r="S364" s="73" t="str">
        <f t="shared" si="38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3"/>
        <v/>
      </c>
      <c r="N365" s="15"/>
      <c r="O365" s="73" t="str">
        <f t="shared" si="34"/>
        <v/>
      </c>
      <c r="P365" s="73">
        <f t="shared" si="35"/>
        <v>0</v>
      </c>
      <c r="Q365" s="73" t="str">
        <f t="shared" si="36"/>
        <v/>
      </c>
      <c r="R365" s="73" t="str">
        <f t="shared" si="37"/>
        <v/>
      </c>
      <c r="S365" s="73" t="str">
        <f t="shared" si="38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3"/>
        <v/>
      </c>
      <c r="N366" s="15"/>
      <c r="O366" s="73" t="str">
        <f t="shared" si="34"/>
        <v/>
      </c>
      <c r="P366" s="73">
        <f t="shared" si="35"/>
        <v>0</v>
      </c>
      <c r="Q366" s="73" t="str">
        <f t="shared" si="36"/>
        <v/>
      </c>
      <c r="R366" s="73" t="str">
        <f t="shared" si="37"/>
        <v/>
      </c>
      <c r="S366" s="73" t="str">
        <f t="shared" si="38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3"/>
        <v/>
      </c>
      <c r="N367" s="15"/>
      <c r="O367" s="73" t="str">
        <f t="shared" si="34"/>
        <v/>
      </c>
      <c r="P367" s="73">
        <f t="shared" si="35"/>
        <v>0</v>
      </c>
      <c r="Q367" s="73" t="str">
        <f t="shared" si="36"/>
        <v/>
      </c>
      <c r="R367" s="73" t="str">
        <f t="shared" si="37"/>
        <v/>
      </c>
      <c r="S367" s="73" t="str">
        <f t="shared" si="38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3"/>
        <v/>
      </c>
      <c r="N368" s="15"/>
      <c r="O368" s="73" t="str">
        <f t="shared" si="34"/>
        <v/>
      </c>
      <c r="P368" s="73">
        <f t="shared" si="35"/>
        <v>0</v>
      </c>
      <c r="Q368" s="73" t="str">
        <f t="shared" si="36"/>
        <v/>
      </c>
      <c r="R368" s="73" t="str">
        <f t="shared" si="37"/>
        <v/>
      </c>
      <c r="S368" s="73" t="str">
        <f t="shared" si="38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3"/>
        <v/>
      </c>
      <c r="N369" s="15"/>
      <c r="O369" s="73" t="str">
        <f t="shared" si="34"/>
        <v/>
      </c>
      <c r="P369" s="73">
        <f t="shared" si="35"/>
        <v>0</v>
      </c>
      <c r="Q369" s="73" t="str">
        <f t="shared" si="36"/>
        <v/>
      </c>
      <c r="R369" s="73" t="str">
        <f t="shared" si="37"/>
        <v/>
      </c>
      <c r="S369" s="73" t="str">
        <f t="shared" si="38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3"/>
        <v/>
      </c>
      <c r="N370" s="15"/>
      <c r="O370" s="73" t="str">
        <f t="shared" si="34"/>
        <v/>
      </c>
      <c r="P370" s="73">
        <f t="shared" si="35"/>
        <v>0</v>
      </c>
      <c r="Q370" s="73" t="str">
        <f t="shared" si="36"/>
        <v/>
      </c>
      <c r="R370" s="73" t="str">
        <f t="shared" si="37"/>
        <v/>
      </c>
      <c r="S370" s="73" t="str">
        <f t="shared" si="38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3"/>
        <v/>
      </c>
      <c r="N371" s="15"/>
      <c r="O371" s="73" t="str">
        <f t="shared" si="34"/>
        <v/>
      </c>
      <c r="P371" s="73">
        <f t="shared" si="35"/>
        <v>0</v>
      </c>
      <c r="Q371" s="73" t="str">
        <f t="shared" si="36"/>
        <v/>
      </c>
      <c r="R371" s="73" t="str">
        <f t="shared" si="37"/>
        <v/>
      </c>
      <c r="S371" s="73" t="str">
        <f t="shared" si="38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3"/>
        <v/>
      </c>
      <c r="N372" s="15"/>
      <c r="O372" s="73" t="str">
        <f t="shared" si="34"/>
        <v/>
      </c>
      <c r="P372" s="73">
        <f t="shared" si="35"/>
        <v>0</v>
      </c>
      <c r="Q372" s="73" t="str">
        <f t="shared" si="36"/>
        <v/>
      </c>
      <c r="R372" s="73" t="str">
        <f t="shared" si="37"/>
        <v/>
      </c>
      <c r="S372" s="73" t="str">
        <f t="shared" si="38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3"/>
        <v/>
      </c>
      <c r="N373" s="15"/>
      <c r="O373" s="73" t="str">
        <f t="shared" si="34"/>
        <v/>
      </c>
      <c r="P373" s="73">
        <f t="shared" si="35"/>
        <v>0</v>
      </c>
      <c r="Q373" s="73" t="str">
        <f t="shared" si="36"/>
        <v/>
      </c>
      <c r="R373" s="73" t="str">
        <f t="shared" si="37"/>
        <v/>
      </c>
      <c r="S373" s="73" t="str">
        <f t="shared" si="38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3"/>
        <v/>
      </c>
      <c r="N374" s="15"/>
      <c r="O374" s="73" t="str">
        <f t="shared" si="34"/>
        <v/>
      </c>
      <c r="P374" s="73">
        <f t="shared" si="35"/>
        <v>0</v>
      </c>
      <c r="Q374" s="73" t="str">
        <f t="shared" si="36"/>
        <v/>
      </c>
      <c r="R374" s="73" t="str">
        <f t="shared" si="37"/>
        <v/>
      </c>
      <c r="S374" s="73" t="str">
        <f t="shared" si="38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3"/>
        <v/>
      </c>
      <c r="N375" s="15"/>
      <c r="O375" s="73" t="str">
        <f t="shared" si="34"/>
        <v/>
      </c>
      <c r="P375" s="73">
        <f t="shared" si="35"/>
        <v>0</v>
      </c>
      <c r="Q375" s="73" t="str">
        <f t="shared" si="36"/>
        <v/>
      </c>
      <c r="R375" s="73" t="str">
        <f t="shared" si="37"/>
        <v/>
      </c>
      <c r="S375" s="73" t="str">
        <f t="shared" si="38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3"/>
        <v/>
      </c>
      <c r="N376" s="15"/>
      <c r="O376" s="73" t="str">
        <f t="shared" si="34"/>
        <v/>
      </c>
      <c r="P376" s="73">
        <f t="shared" si="35"/>
        <v>0</v>
      </c>
      <c r="Q376" s="73" t="str">
        <f t="shared" si="36"/>
        <v/>
      </c>
      <c r="R376" s="73" t="str">
        <f t="shared" si="37"/>
        <v/>
      </c>
      <c r="S376" s="73" t="str">
        <f t="shared" si="38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3"/>
        <v/>
      </c>
      <c r="N377" s="15"/>
      <c r="O377" s="73" t="str">
        <f t="shared" si="34"/>
        <v/>
      </c>
      <c r="P377" s="73">
        <f t="shared" si="35"/>
        <v>0</v>
      </c>
      <c r="Q377" s="73" t="str">
        <f t="shared" si="36"/>
        <v/>
      </c>
      <c r="R377" s="73" t="str">
        <f t="shared" si="37"/>
        <v/>
      </c>
      <c r="S377" s="73" t="str">
        <f t="shared" si="38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3"/>
        <v/>
      </c>
      <c r="N378" s="15"/>
      <c r="O378" s="73" t="str">
        <f t="shared" si="34"/>
        <v/>
      </c>
      <c r="P378" s="73">
        <f t="shared" si="35"/>
        <v>0</v>
      </c>
      <c r="Q378" s="73" t="str">
        <f t="shared" si="36"/>
        <v/>
      </c>
      <c r="R378" s="73" t="str">
        <f t="shared" si="37"/>
        <v/>
      </c>
      <c r="S378" s="73" t="str">
        <f t="shared" si="38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3"/>
        <v/>
      </c>
      <c r="N379" s="15"/>
      <c r="O379" s="73" t="str">
        <f t="shared" si="34"/>
        <v/>
      </c>
      <c r="P379" s="73">
        <f t="shared" si="35"/>
        <v>0</v>
      </c>
      <c r="Q379" s="73" t="str">
        <f t="shared" si="36"/>
        <v/>
      </c>
      <c r="R379" s="73" t="str">
        <f t="shared" si="37"/>
        <v/>
      </c>
      <c r="S379" s="73" t="str">
        <f t="shared" si="38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3"/>
        <v/>
      </c>
      <c r="N380" s="15"/>
      <c r="O380" s="73" t="str">
        <f t="shared" si="34"/>
        <v/>
      </c>
      <c r="P380" s="73">
        <f t="shared" si="35"/>
        <v>0</v>
      </c>
      <c r="Q380" s="73" t="str">
        <f t="shared" si="36"/>
        <v/>
      </c>
      <c r="R380" s="73" t="str">
        <f t="shared" si="37"/>
        <v/>
      </c>
      <c r="S380" s="73" t="str">
        <f t="shared" si="38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3"/>
        <v/>
      </c>
      <c r="N381" s="15"/>
      <c r="O381" s="73" t="str">
        <f t="shared" si="34"/>
        <v/>
      </c>
      <c r="P381" s="73">
        <f t="shared" si="35"/>
        <v>0</v>
      </c>
      <c r="Q381" s="73" t="str">
        <f t="shared" si="36"/>
        <v/>
      </c>
      <c r="R381" s="73" t="str">
        <f t="shared" si="37"/>
        <v/>
      </c>
      <c r="S381" s="73" t="str">
        <f t="shared" si="38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3"/>
        <v/>
      </c>
      <c r="N382" s="15"/>
      <c r="O382" s="73" t="str">
        <f t="shared" si="34"/>
        <v/>
      </c>
      <c r="P382" s="73">
        <f t="shared" si="35"/>
        <v>0</v>
      </c>
      <c r="Q382" s="73" t="str">
        <f t="shared" si="36"/>
        <v/>
      </c>
      <c r="R382" s="73" t="str">
        <f t="shared" si="37"/>
        <v/>
      </c>
      <c r="S382" s="73" t="str">
        <f t="shared" si="38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3"/>
        <v/>
      </c>
      <c r="N383" s="15"/>
      <c r="O383" s="73" t="str">
        <f t="shared" si="34"/>
        <v/>
      </c>
      <c r="P383" s="73">
        <f t="shared" si="35"/>
        <v>0</v>
      </c>
      <c r="Q383" s="73" t="str">
        <f t="shared" si="36"/>
        <v/>
      </c>
      <c r="R383" s="73" t="str">
        <f t="shared" si="37"/>
        <v/>
      </c>
      <c r="S383" s="73" t="str">
        <f t="shared" si="38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3"/>
        <v/>
      </c>
      <c r="N384" s="15"/>
      <c r="O384" s="73" t="str">
        <f t="shared" si="34"/>
        <v/>
      </c>
      <c r="P384" s="73">
        <f t="shared" si="35"/>
        <v>0</v>
      </c>
      <c r="Q384" s="73" t="str">
        <f t="shared" si="36"/>
        <v/>
      </c>
      <c r="R384" s="73" t="str">
        <f t="shared" si="37"/>
        <v/>
      </c>
      <c r="S384" s="73" t="str">
        <f t="shared" si="38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3"/>
        <v/>
      </c>
      <c r="N385" s="15"/>
      <c r="O385" s="73" t="str">
        <f t="shared" si="34"/>
        <v/>
      </c>
      <c r="P385" s="73">
        <f t="shared" si="35"/>
        <v>0</v>
      </c>
      <c r="Q385" s="73" t="str">
        <f t="shared" si="36"/>
        <v/>
      </c>
      <c r="R385" s="73" t="str">
        <f t="shared" si="37"/>
        <v/>
      </c>
      <c r="S385" s="73" t="str">
        <f t="shared" si="38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3"/>
        <v/>
      </c>
      <c r="N386" s="15"/>
      <c r="O386" s="73" t="str">
        <f t="shared" si="34"/>
        <v/>
      </c>
      <c r="P386" s="73">
        <f t="shared" si="35"/>
        <v>0</v>
      </c>
      <c r="Q386" s="73" t="str">
        <f t="shared" si="36"/>
        <v/>
      </c>
      <c r="R386" s="73" t="str">
        <f t="shared" si="37"/>
        <v/>
      </c>
      <c r="S386" s="73" t="str">
        <f t="shared" si="38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3"/>
        <v/>
      </c>
      <c r="N387" s="15"/>
      <c r="O387" s="73" t="str">
        <f t="shared" si="34"/>
        <v/>
      </c>
      <c r="P387" s="73">
        <f t="shared" si="35"/>
        <v>0</v>
      </c>
      <c r="Q387" s="73" t="str">
        <f t="shared" si="36"/>
        <v/>
      </c>
      <c r="R387" s="73" t="str">
        <f t="shared" si="37"/>
        <v/>
      </c>
      <c r="S387" s="73" t="str">
        <f t="shared" si="38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3"/>
        <v/>
      </c>
      <c r="N388" s="15"/>
      <c r="O388" s="73" t="str">
        <f t="shared" si="34"/>
        <v/>
      </c>
      <c r="P388" s="73">
        <f t="shared" si="35"/>
        <v>0</v>
      </c>
      <c r="Q388" s="73" t="str">
        <f t="shared" si="36"/>
        <v/>
      </c>
      <c r="R388" s="73" t="str">
        <f t="shared" si="37"/>
        <v/>
      </c>
      <c r="S388" s="73" t="str">
        <f t="shared" si="38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3"/>
        <v/>
      </c>
      <c r="N389" s="15"/>
      <c r="O389" s="73" t="str">
        <f t="shared" si="34"/>
        <v/>
      </c>
      <c r="P389" s="73">
        <f t="shared" si="35"/>
        <v>0</v>
      </c>
      <c r="Q389" s="73" t="str">
        <f t="shared" si="36"/>
        <v/>
      </c>
      <c r="R389" s="73" t="str">
        <f t="shared" si="37"/>
        <v/>
      </c>
      <c r="S389" s="73" t="str">
        <f t="shared" si="38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3"/>
        <v/>
      </c>
      <c r="N390" s="15"/>
      <c r="O390" s="73" t="str">
        <f t="shared" si="34"/>
        <v/>
      </c>
      <c r="P390" s="73">
        <f t="shared" si="35"/>
        <v>0</v>
      </c>
      <c r="Q390" s="73" t="str">
        <f t="shared" si="36"/>
        <v/>
      </c>
      <c r="R390" s="73" t="str">
        <f t="shared" si="37"/>
        <v/>
      </c>
      <c r="S390" s="73" t="str">
        <f t="shared" si="38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3"/>
        <v/>
      </c>
      <c r="N391" s="15"/>
      <c r="O391" s="73" t="str">
        <f t="shared" si="34"/>
        <v/>
      </c>
      <c r="P391" s="73">
        <f t="shared" si="35"/>
        <v>0</v>
      </c>
      <c r="Q391" s="73" t="str">
        <f t="shared" si="36"/>
        <v/>
      </c>
      <c r="R391" s="73" t="str">
        <f t="shared" si="37"/>
        <v/>
      </c>
      <c r="S391" s="73" t="str">
        <f t="shared" si="38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3"/>
        <v/>
      </c>
      <c r="N392" s="15"/>
      <c r="O392" s="73" t="str">
        <f t="shared" si="34"/>
        <v/>
      </c>
      <c r="P392" s="73">
        <f t="shared" si="35"/>
        <v>0</v>
      </c>
      <c r="Q392" s="73" t="str">
        <f t="shared" si="36"/>
        <v/>
      </c>
      <c r="R392" s="73" t="str">
        <f t="shared" si="37"/>
        <v/>
      </c>
      <c r="S392" s="73" t="str">
        <f t="shared" si="38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3"/>
        <v/>
      </c>
      <c r="N393" s="15"/>
      <c r="O393" s="73" t="str">
        <f t="shared" si="34"/>
        <v/>
      </c>
      <c r="P393" s="73">
        <f t="shared" si="35"/>
        <v>0</v>
      </c>
      <c r="Q393" s="73" t="str">
        <f t="shared" si="36"/>
        <v/>
      </c>
      <c r="R393" s="73" t="str">
        <f t="shared" si="37"/>
        <v/>
      </c>
      <c r="S393" s="73" t="str">
        <f t="shared" si="38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3"/>
        <v/>
      </c>
      <c r="N394" s="15"/>
      <c r="O394" s="73" t="str">
        <f t="shared" si="34"/>
        <v/>
      </c>
      <c r="P394" s="73">
        <f t="shared" si="35"/>
        <v>0</v>
      </c>
      <c r="Q394" s="73" t="str">
        <f t="shared" si="36"/>
        <v/>
      </c>
      <c r="R394" s="73" t="str">
        <f t="shared" si="37"/>
        <v/>
      </c>
      <c r="S394" s="73" t="str">
        <f t="shared" si="38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3"/>
        <v/>
      </c>
      <c r="N395" s="15"/>
      <c r="O395" s="73" t="str">
        <f t="shared" si="34"/>
        <v/>
      </c>
      <c r="P395" s="73">
        <f t="shared" si="35"/>
        <v>0</v>
      </c>
      <c r="Q395" s="73" t="str">
        <f t="shared" si="36"/>
        <v/>
      </c>
      <c r="R395" s="73" t="str">
        <f t="shared" si="37"/>
        <v/>
      </c>
      <c r="S395" s="73" t="str">
        <f t="shared" si="38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3"/>
        <v/>
      </c>
      <c r="N396" s="15"/>
      <c r="O396" s="73" t="str">
        <f t="shared" si="34"/>
        <v/>
      </c>
      <c r="P396" s="73">
        <f t="shared" si="35"/>
        <v>0</v>
      </c>
      <c r="Q396" s="73" t="str">
        <f t="shared" si="36"/>
        <v/>
      </c>
      <c r="R396" s="73" t="str">
        <f t="shared" si="37"/>
        <v/>
      </c>
      <c r="S396" s="73" t="str">
        <f t="shared" si="38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3"/>
        <v/>
      </c>
      <c r="N397" s="15"/>
      <c r="O397" s="73" t="str">
        <f t="shared" si="34"/>
        <v/>
      </c>
      <c r="P397" s="73">
        <f t="shared" si="35"/>
        <v>0</v>
      </c>
      <c r="Q397" s="73" t="str">
        <f t="shared" si="36"/>
        <v/>
      </c>
      <c r="R397" s="73" t="str">
        <f t="shared" si="37"/>
        <v/>
      </c>
      <c r="S397" s="73" t="str">
        <f t="shared" si="38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3"/>
        <v/>
      </c>
      <c r="N398" s="15"/>
      <c r="O398" s="73" t="str">
        <f t="shared" si="34"/>
        <v/>
      </c>
      <c r="P398" s="73">
        <f t="shared" si="35"/>
        <v>0</v>
      </c>
      <c r="Q398" s="73" t="str">
        <f t="shared" si="36"/>
        <v/>
      </c>
      <c r="R398" s="73" t="str">
        <f t="shared" si="37"/>
        <v/>
      </c>
      <c r="S398" s="73" t="str">
        <f t="shared" si="38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9">IF(G399&amp;I399&amp;J399&amp;K399&amp;L399="","",G399+I399+J399-K399-L399)</f>
        <v/>
      </c>
      <c r="N399" s="15"/>
      <c r="O399" s="73" t="str">
        <f t="shared" ref="O399:O462" si="40">IF($H399="E",G399,"")</f>
        <v/>
      </c>
      <c r="P399" s="73">
        <f t="shared" si="35"/>
        <v>0</v>
      </c>
      <c r="Q399" s="73" t="str">
        <f t="shared" si="36"/>
        <v/>
      </c>
      <c r="R399" s="73" t="str">
        <f t="shared" si="37"/>
        <v/>
      </c>
      <c r="S399" s="73" t="str">
        <f t="shared" si="38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9"/>
        <v/>
      </c>
      <c r="N400" s="15"/>
      <c r="O400" s="73" t="str">
        <f t="shared" si="40"/>
        <v/>
      </c>
      <c r="P400" s="73">
        <f t="shared" ref="P400:P463" si="41">IF($H400=0%,G400,"")</f>
        <v>0</v>
      </c>
      <c r="Q400" s="73" t="str">
        <f t="shared" ref="Q400:Q463" si="42">IF(OR($H400=2%,$H400=6%,$H400=8%),$I400/$H400,"")</f>
        <v/>
      </c>
      <c r="R400" s="73" t="str">
        <f t="shared" ref="R400:R463" si="43">IF(OR($H400=15%,$H400=16%),$I400/$H400,"")</f>
        <v/>
      </c>
      <c r="S400" s="73" t="str">
        <f t="shared" ref="S400:S463" si="44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9"/>
        <v/>
      </c>
      <c r="N401" s="15"/>
      <c r="O401" s="73" t="str">
        <f t="shared" si="40"/>
        <v/>
      </c>
      <c r="P401" s="73">
        <f t="shared" si="41"/>
        <v>0</v>
      </c>
      <c r="Q401" s="73" t="str">
        <f t="shared" si="42"/>
        <v/>
      </c>
      <c r="R401" s="73" t="str">
        <f t="shared" si="43"/>
        <v/>
      </c>
      <c r="S401" s="73" t="str">
        <f t="shared" si="44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9"/>
        <v/>
      </c>
      <c r="N402" s="15"/>
      <c r="O402" s="73" t="str">
        <f t="shared" si="40"/>
        <v/>
      </c>
      <c r="P402" s="73">
        <f t="shared" si="41"/>
        <v>0</v>
      </c>
      <c r="Q402" s="73" t="str">
        <f t="shared" si="42"/>
        <v/>
      </c>
      <c r="R402" s="73" t="str">
        <f t="shared" si="43"/>
        <v/>
      </c>
      <c r="S402" s="73" t="str">
        <f t="shared" si="44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9"/>
        <v/>
      </c>
      <c r="N403" s="15"/>
      <c r="O403" s="73" t="str">
        <f t="shared" si="40"/>
        <v/>
      </c>
      <c r="P403" s="73">
        <f t="shared" si="41"/>
        <v>0</v>
      </c>
      <c r="Q403" s="73" t="str">
        <f t="shared" si="42"/>
        <v/>
      </c>
      <c r="R403" s="73" t="str">
        <f t="shared" si="43"/>
        <v/>
      </c>
      <c r="S403" s="73" t="str">
        <f t="shared" si="44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9"/>
        <v/>
      </c>
      <c r="N404" s="15"/>
      <c r="O404" s="73" t="str">
        <f t="shared" si="40"/>
        <v/>
      </c>
      <c r="P404" s="73">
        <f t="shared" si="41"/>
        <v>0</v>
      </c>
      <c r="Q404" s="73" t="str">
        <f t="shared" si="42"/>
        <v/>
      </c>
      <c r="R404" s="73" t="str">
        <f t="shared" si="43"/>
        <v/>
      </c>
      <c r="S404" s="73" t="str">
        <f t="shared" si="44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9"/>
        <v/>
      </c>
      <c r="N405" s="15"/>
      <c r="O405" s="73" t="str">
        <f t="shared" si="40"/>
        <v/>
      </c>
      <c r="P405" s="73">
        <f t="shared" si="41"/>
        <v>0</v>
      </c>
      <c r="Q405" s="73" t="str">
        <f t="shared" si="42"/>
        <v/>
      </c>
      <c r="R405" s="73" t="str">
        <f t="shared" si="43"/>
        <v/>
      </c>
      <c r="S405" s="73" t="str">
        <f t="shared" si="44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9"/>
        <v/>
      </c>
      <c r="N406" s="15"/>
      <c r="O406" s="73" t="str">
        <f t="shared" si="40"/>
        <v/>
      </c>
      <c r="P406" s="73">
        <f t="shared" si="41"/>
        <v>0</v>
      </c>
      <c r="Q406" s="73" t="str">
        <f t="shared" si="42"/>
        <v/>
      </c>
      <c r="R406" s="73" t="str">
        <f t="shared" si="43"/>
        <v/>
      </c>
      <c r="S406" s="73" t="str">
        <f t="shared" si="44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9"/>
        <v/>
      </c>
      <c r="N407" s="15"/>
      <c r="O407" s="73" t="str">
        <f t="shared" si="40"/>
        <v/>
      </c>
      <c r="P407" s="73">
        <f t="shared" si="41"/>
        <v>0</v>
      </c>
      <c r="Q407" s="73" t="str">
        <f t="shared" si="42"/>
        <v/>
      </c>
      <c r="R407" s="73" t="str">
        <f t="shared" si="43"/>
        <v/>
      </c>
      <c r="S407" s="73" t="str">
        <f t="shared" si="44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9"/>
        <v/>
      </c>
      <c r="N408" s="15"/>
      <c r="O408" s="73" t="str">
        <f t="shared" si="40"/>
        <v/>
      </c>
      <c r="P408" s="73">
        <f t="shared" si="41"/>
        <v>0</v>
      </c>
      <c r="Q408" s="73" t="str">
        <f t="shared" si="42"/>
        <v/>
      </c>
      <c r="R408" s="73" t="str">
        <f t="shared" si="43"/>
        <v/>
      </c>
      <c r="S408" s="73" t="str">
        <f t="shared" si="44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9"/>
        <v/>
      </c>
      <c r="N409" s="15"/>
      <c r="O409" s="73" t="str">
        <f t="shared" si="40"/>
        <v/>
      </c>
      <c r="P409" s="73">
        <f t="shared" si="41"/>
        <v>0</v>
      </c>
      <c r="Q409" s="73" t="str">
        <f t="shared" si="42"/>
        <v/>
      </c>
      <c r="R409" s="73" t="str">
        <f t="shared" si="43"/>
        <v/>
      </c>
      <c r="S409" s="73" t="str">
        <f t="shared" si="44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9"/>
        <v/>
      </c>
      <c r="N410" s="15"/>
      <c r="O410" s="73" t="str">
        <f t="shared" si="40"/>
        <v/>
      </c>
      <c r="P410" s="73">
        <f t="shared" si="41"/>
        <v>0</v>
      </c>
      <c r="Q410" s="73" t="str">
        <f t="shared" si="42"/>
        <v/>
      </c>
      <c r="R410" s="73" t="str">
        <f t="shared" si="43"/>
        <v/>
      </c>
      <c r="S410" s="73" t="str">
        <f t="shared" si="44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9"/>
        <v/>
      </c>
      <c r="N411" s="15"/>
      <c r="O411" s="73" t="str">
        <f t="shared" si="40"/>
        <v/>
      </c>
      <c r="P411" s="73">
        <f t="shared" si="41"/>
        <v>0</v>
      </c>
      <c r="Q411" s="73" t="str">
        <f t="shared" si="42"/>
        <v/>
      </c>
      <c r="R411" s="73" t="str">
        <f t="shared" si="43"/>
        <v/>
      </c>
      <c r="S411" s="73" t="str">
        <f t="shared" si="44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9"/>
        <v/>
      </c>
      <c r="N412" s="15"/>
      <c r="O412" s="73" t="str">
        <f t="shared" si="40"/>
        <v/>
      </c>
      <c r="P412" s="73">
        <f t="shared" si="41"/>
        <v>0</v>
      </c>
      <c r="Q412" s="73" t="str">
        <f t="shared" si="42"/>
        <v/>
      </c>
      <c r="R412" s="73" t="str">
        <f t="shared" si="43"/>
        <v/>
      </c>
      <c r="S412" s="73" t="str">
        <f t="shared" si="44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9"/>
        <v/>
      </c>
      <c r="N413" s="15"/>
      <c r="O413" s="73" t="str">
        <f t="shared" si="40"/>
        <v/>
      </c>
      <c r="P413" s="73">
        <f t="shared" si="41"/>
        <v>0</v>
      </c>
      <c r="Q413" s="73" t="str">
        <f t="shared" si="42"/>
        <v/>
      </c>
      <c r="R413" s="73" t="str">
        <f t="shared" si="43"/>
        <v/>
      </c>
      <c r="S413" s="73" t="str">
        <f t="shared" si="44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9"/>
        <v/>
      </c>
      <c r="N414" s="15"/>
      <c r="O414" s="73" t="str">
        <f t="shared" si="40"/>
        <v/>
      </c>
      <c r="P414" s="73">
        <f t="shared" si="41"/>
        <v>0</v>
      </c>
      <c r="Q414" s="73" t="str">
        <f t="shared" si="42"/>
        <v/>
      </c>
      <c r="R414" s="73" t="str">
        <f t="shared" si="43"/>
        <v/>
      </c>
      <c r="S414" s="73" t="str">
        <f t="shared" si="44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9"/>
        <v/>
      </c>
      <c r="N415" s="15"/>
      <c r="O415" s="73" t="str">
        <f t="shared" si="40"/>
        <v/>
      </c>
      <c r="P415" s="73">
        <f t="shared" si="41"/>
        <v>0</v>
      </c>
      <c r="Q415" s="73" t="str">
        <f t="shared" si="42"/>
        <v/>
      </c>
      <c r="R415" s="73" t="str">
        <f t="shared" si="43"/>
        <v/>
      </c>
      <c r="S415" s="73" t="str">
        <f t="shared" si="44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9"/>
        <v/>
      </c>
      <c r="N416" s="15"/>
      <c r="O416" s="73" t="str">
        <f t="shared" si="40"/>
        <v/>
      </c>
      <c r="P416" s="73">
        <f t="shared" si="41"/>
        <v>0</v>
      </c>
      <c r="Q416" s="73" t="str">
        <f t="shared" si="42"/>
        <v/>
      </c>
      <c r="R416" s="73" t="str">
        <f t="shared" si="43"/>
        <v/>
      </c>
      <c r="S416" s="73" t="str">
        <f t="shared" si="44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9"/>
        <v/>
      </c>
      <c r="N417" s="15"/>
      <c r="O417" s="73" t="str">
        <f t="shared" si="40"/>
        <v/>
      </c>
      <c r="P417" s="73">
        <f t="shared" si="41"/>
        <v>0</v>
      </c>
      <c r="Q417" s="73" t="str">
        <f t="shared" si="42"/>
        <v/>
      </c>
      <c r="R417" s="73" t="str">
        <f t="shared" si="43"/>
        <v/>
      </c>
      <c r="S417" s="73" t="str">
        <f t="shared" si="44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9"/>
        <v/>
      </c>
      <c r="N418" s="15"/>
      <c r="O418" s="73" t="str">
        <f t="shared" si="40"/>
        <v/>
      </c>
      <c r="P418" s="73">
        <f t="shared" si="41"/>
        <v>0</v>
      </c>
      <c r="Q418" s="73" t="str">
        <f t="shared" si="42"/>
        <v/>
      </c>
      <c r="R418" s="73" t="str">
        <f t="shared" si="43"/>
        <v/>
      </c>
      <c r="S418" s="73" t="str">
        <f t="shared" si="44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9"/>
        <v/>
      </c>
      <c r="N419" s="15"/>
      <c r="O419" s="73" t="str">
        <f t="shared" si="40"/>
        <v/>
      </c>
      <c r="P419" s="73">
        <f t="shared" si="41"/>
        <v>0</v>
      </c>
      <c r="Q419" s="73" t="str">
        <f t="shared" si="42"/>
        <v/>
      </c>
      <c r="R419" s="73" t="str">
        <f t="shared" si="43"/>
        <v/>
      </c>
      <c r="S419" s="73" t="str">
        <f t="shared" si="44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9"/>
        <v/>
      </c>
      <c r="N420" s="15"/>
      <c r="O420" s="73" t="str">
        <f t="shared" si="40"/>
        <v/>
      </c>
      <c r="P420" s="73">
        <f t="shared" si="41"/>
        <v>0</v>
      </c>
      <c r="Q420" s="73" t="str">
        <f t="shared" si="42"/>
        <v/>
      </c>
      <c r="R420" s="73" t="str">
        <f t="shared" si="43"/>
        <v/>
      </c>
      <c r="S420" s="73" t="str">
        <f t="shared" si="44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9"/>
        <v/>
      </c>
      <c r="N421" s="15"/>
      <c r="O421" s="73" t="str">
        <f t="shared" si="40"/>
        <v/>
      </c>
      <c r="P421" s="73">
        <f t="shared" si="41"/>
        <v>0</v>
      </c>
      <c r="Q421" s="73" t="str">
        <f t="shared" si="42"/>
        <v/>
      </c>
      <c r="R421" s="73" t="str">
        <f t="shared" si="43"/>
        <v/>
      </c>
      <c r="S421" s="73" t="str">
        <f t="shared" si="44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9"/>
        <v/>
      </c>
      <c r="N422" s="15"/>
      <c r="O422" s="73" t="str">
        <f t="shared" si="40"/>
        <v/>
      </c>
      <c r="P422" s="73">
        <f t="shared" si="41"/>
        <v>0</v>
      </c>
      <c r="Q422" s="73" t="str">
        <f t="shared" si="42"/>
        <v/>
      </c>
      <c r="R422" s="73" t="str">
        <f t="shared" si="43"/>
        <v/>
      </c>
      <c r="S422" s="73" t="str">
        <f t="shared" si="44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9"/>
        <v/>
      </c>
      <c r="N423" s="15"/>
      <c r="O423" s="73" t="str">
        <f t="shared" si="40"/>
        <v/>
      </c>
      <c r="P423" s="73">
        <f t="shared" si="41"/>
        <v>0</v>
      </c>
      <c r="Q423" s="73" t="str">
        <f t="shared" si="42"/>
        <v/>
      </c>
      <c r="R423" s="73" t="str">
        <f t="shared" si="43"/>
        <v/>
      </c>
      <c r="S423" s="73" t="str">
        <f t="shared" si="44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9"/>
        <v/>
      </c>
      <c r="N424" s="15"/>
      <c r="O424" s="73" t="str">
        <f t="shared" si="40"/>
        <v/>
      </c>
      <c r="P424" s="73">
        <f t="shared" si="41"/>
        <v>0</v>
      </c>
      <c r="Q424" s="73" t="str">
        <f t="shared" si="42"/>
        <v/>
      </c>
      <c r="R424" s="73" t="str">
        <f t="shared" si="43"/>
        <v/>
      </c>
      <c r="S424" s="73" t="str">
        <f t="shared" si="44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9"/>
        <v/>
      </c>
      <c r="N425" s="15"/>
      <c r="O425" s="73" t="str">
        <f t="shared" si="40"/>
        <v/>
      </c>
      <c r="P425" s="73">
        <f t="shared" si="41"/>
        <v>0</v>
      </c>
      <c r="Q425" s="73" t="str">
        <f t="shared" si="42"/>
        <v/>
      </c>
      <c r="R425" s="73" t="str">
        <f t="shared" si="43"/>
        <v/>
      </c>
      <c r="S425" s="73" t="str">
        <f t="shared" si="44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9"/>
        <v/>
      </c>
      <c r="N426" s="15"/>
      <c r="O426" s="73" t="str">
        <f t="shared" si="40"/>
        <v/>
      </c>
      <c r="P426" s="73">
        <f t="shared" si="41"/>
        <v>0</v>
      </c>
      <c r="Q426" s="73" t="str">
        <f t="shared" si="42"/>
        <v/>
      </c>
      <c r="R426" s="73" t="str">
        <f t="shared" si="43"/>
        <v/>
      </c>
      <c r="S426" s="73" t="str">
        <f t="shared" si="44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9"/>
        <v/>
      </c>
      <c r="N427" s="15"/>
      <c r="O427" s="73" t="str">
        <f t="shared" si="40"/>
        <v/>
      </c>
      <c r="P427" s="73">
        <f t="shared" si="41"/>
        <v>0</v>
      </c>
      <c r="Q427" s="73" t="str">
        <f t="shared" si="42"/>
        <v/>
      </c>
      <c r="R427" s="73" t="str">
        <f t="shared" si="43"/>
        <v/>
      </c>
      <c r="S427" s="73" t="str">
        <f t="shared" si="44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9"/>
        <v/>
      </c>
      <c r="N428" s="15"/>
      <c r="O428" s="73" t="str">
        <f t="shared" si="40"/>
        <v/>
      </c>
      <c r="P428" s="73">
        <f t="shared" si="41"/>
        <v>0</v>
      </c>
      <c r="Q428" s="73" t="str">
        <f t="shared" si="42"/>
        <v/>
      </c>
      <c r="R428" s="73" t="str">
        <f t="shared" si="43"/>
        <v/>
      </c>
      <c r="S428" s="73" t="str">
        <f t="shared" si="44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9"/>
        <v/>
      </c>
      <c r="N429" s="15"/>
      <c r="O429" s="73" t="str">
        <f t="shared" si="40"/>
        <v/>
      </c>
      <c r="P429" s="73">
        <f t="shared" si="41"/>
        <v>0</v>
      </c>
      <c r="Q429" s="73" t="str">
        <f t="shared" si="42"/>
        <v/>
      </c>
      <c r="R429" s="73" t="str">
        <f t="shared" si="43"/>
        <v/>
      </c>
      <c r="S429" s="73" t="str">
        <f t="shared" si="44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9"/>
        <v/>
      </c>
      <c r="N430" s="15"/>
      <c r="O430" s="73" t="str">
        <f t="shared" si="40"/>
        <v/>
      </c>
      <c r="P430" s="73">
        <f t="shared" si="41"/>
        <v>0</v>
      </c>
      <c r="Q430" s="73" t="str">
        <f t="shared" si="42"/>
        <v/>
      </c>
      <c r="R430" s="73" t="str">
        <f t="shared" si="43"/>
        <v/>
      </c>
      <c r="S430" s="73" t="str">
        <f t="shared" si="44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9"/>
        <v/>
      </c>
      <c r="N431" s="15"/>
      <c r="O431" s="73" t="str">
        <f t="shared" si="40"/>
        <v/>
      </c>
      <c r="P431" s="73">
        <f t="shared" si="41"/>
        <v>0</v>
      </c>
      <c r="Q431" s="73" t="str">
        <f t="shared" si="42"/>
        <v/>
      </c>
      <c r="R431" s="73" t="str">
        <f t="shared" si="43"/>
        <v/>
      </c>
      <c r="S431" s="73" t="str">
        <f t="shared" si="44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9"/>
        <v/>
      </c>
      <c r="N432" s="15"/>
      <c r="O432" s="73" t="str">
        <f t="shared" si="40"/>
        <v/>
      </c>
      <c r="P432" s="73">
        <f t="shared" si="41"/>
        <v>0</v>
      </c>
      <c r="Q432" s="73" t="str">
        <f t="shared" si="42"/>
        <v/>
      </c>
      <c r="R432" s="73" t="str">
        <f t="shared" si="43"/>
        <v/>
      </c>
      <c r="S432" s="73" t="str">
        <f t="shared" si="44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9"/>
        <v/>
      </c>
      <c r="N433" s="15"/>
      <c r="O433" s="73" t="str">
        <f t="shared" si="40"/>
        <v/>
      </c>
      <c r="P433" s="73">
        <f t="shared" si="41"/>
        <v>0</v>
      </c>
      <c r="Q433" s="73" t="str">
        <f t="shared" si="42"/>
        <v/>
      </c>
      <c r="R433" s="73" t="str">
        <f t="shared" si="43"/>
        <v/>
      </c>
      <c r="S433" s="73" t="str">
        <f t="shared" si="44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9"/>
        <v/>
      </c>
      <c r="N434" s="15"/>
      <c r="O434" s="73" t="str">
        <f t="shared" si="40"/>
        <v/>
      </c>
      <c r="P434" s="73">
        <f t="shared" si="41"/>
        <v>0</v>
      </c>
      <c r="Q434" s="73" t="str">
        <f t="shared" si="42"/>
        <v/>
      </c>
      <c r="R434" s="73" t="str">
        <f t="shared" si="43"/>
        <v/>
      </c>
      <c r="S434" s="73" t="str">
        <f t="shared" si="44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9"/>
        <v/>
      </c>
      <c r="N435" s="15"/>
      <c r="O435" s="73" t="str">
        <f t="shared" si="40"/>
        <v/>
      </c>
      <c r="P435" s="73">
        <f t="shared" si="41"/>
        <v>0</v>
      </c>
      <c r="Q435" s="73" t="str">
        <f t="shared" si="42"/>
        <v/>
      </c>
      <c r="R435" s="73" t="str">
        <f t="shared" si="43"/>
        <v/>
      </c>
      <c r="S435" s="73" t="str">
        <f t="shared" si="44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9"/>
        <v/>
      </c>
      <c r="N436" s="15"/>
      <c r="O436" s="73" t="str">
        <f t="shared" si="40"/>
        <v/>
      </c>
      <c r="P436" s="73">
        <f t="shared" si="41"/>
        <v>0</v>
      </c>
      <c r="Q436" s="73" t="str">
        <f t="shared" si="42"/>
        <v/>
      </c>
      <c r="R436" s="73" t="str">
        <f t="shared" si="43"/>
        <v/>
      </c>
      <c r="S436" s="73" t="str">
        <f t="shared" si="44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9"/>
        <v/>
      </c>
      <c r="N437" s="15"/>
      <c r="O437" s="73" t="str">
        <f t="shared" si="40"/>
        <v/>
      </c>
      <c r="P437" s="73">
        <f t="shared" si="41"/>
        <v>0</v>
      </c>
      <c r="Q437" s="73" t="str">
        <f t="shared" si="42"/>
        <v/>
      </c>
      <c r="R437" s="73" t="str">
        <f t="shared" si="43"/>
        <v/>
      </c>
      <c r="S437" s="73" t="str">
        <f t="shared" si="44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9"/>
        <v/>
      </c>
      <c r="N438" s="15"/>
      <c r="O438" s="73" t="str">
        <f t="shared" si="40"/>
        <v/>
      </c>
      <c r="P438" s="73">
        <f t="shared" si="41"/>
        <v>0</v>
      </c>
      <c r="Q438" s="73" t="str">
        <f t="shared" si="42"/>
        <v/>
      </c>
      <c r="R438" s="73" t="str">
        <f t="shared" si="43"/>
        <v/>
      </c>
      <c r="S438" s="73" t="str">
        <f t="shared" si="44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9"/>
        <v/>
      </c>
      <c r="N439" s="15"/>
      <c r="O439" s="73" t="str">
        <f t="shared" si="40"/>
        <v/>
      </c>
      <c r="P439" s="73">
        <f t="shared" si="41"/>
        <v>0</v>
      </c>
      <c r="Q439" s="73" t="str">
        <f t="shared" si="42"/>
        <v/>
      </c>
      <c r="R439" s="73" t="str">
        <f t="shared" si="43"/>
        <v/>
      </c>
      <c r="S439" s="73" t="str">
        <f t="shared" si="44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9"/>
        <v/>
      </c>
      <c r="N440" s="15"/>
      <c r="O440" s="73" t="str">
        <f t="shared" si="40"/>
        <v/>
      </c>
      <c r="P440" s="73">
        <f t="shared" si="41"/>
        <v>0</v>
      </c>
      <c r="Q440" s="73" t="str">
        <f t="shared" si="42"/>
        <v/>
      </c>
      <c r="R440" s="73" t="str">
        <f t="shared" si="43"/>
        <v/>
      </c>
      <c r="S440" s="73" t="str">
        <f t="shared" si="44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9"/>
        <v/>
      </c>
      <c r="N441" s="15"/>
      <c r="O441" s="73" t="str">
        <f t="shared" si="40"/>
        <v/>
      </c>
      <c r="P441" s="73">
        <f t="shared" si="41"/>
        <v>0</v>
      </c>
      <c r="Q441" s="73" t="str">
        <f t="shared" si="42"/>
        <v/>
      </c>
      <c r="R441" s="73" t="str">
        <f t="shared" si="43"/>
        <v/>
      </c>
      <c r="S441" s="73" t="str">
        <f t="shared" si="44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9"/>
        <v/>
      </c>
      <c r="N442" s="15"/>
      <c r="O442" s="73" t="str">
        <f t="shared" si="40"/>
        <v/>
      </c>
      <c r="P442" s="73">
        <f t="shared" si="41"/>
        <v>0</v>
      </c>
      <c r="Q442" s="73" t="str">
        <f t="shared" si="42"/>
        <v/>
      </c>
      <c r="R442" s="73" t="str">
        <f t="shared" si="43"/>
        <v/>
      </c>
      <c r="S442" s="73" t="str">
        <f t="shared" si="44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9"/>
        <v/>
      </c>
      <c r="N443" s="15"/>
      <c r="O443" s="73" t="str">
        <f t="shared" si="40"/>
        <v/>
      </c>
      <c r="P443" s="73">
        <f t="shared" si="41"/>
        <v>0</v>
      </c>
      <c r="Q443" s="73" t="str">
        <f t="shared" si="42"/>
        <v/>
      </c>
      <c r="R443" s="73" t="str">
        <f t="shared" si="43"/>
        <v/>
      </c>
      <c r="S443" s="73" t="str">
        <f t="shared" si="44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9"/>
        <v/>
      </c>
      <c r="N444" s="15"/>
      <c r="O444" s="73" t="str">
        <f t="shared" si="40"/>
        <v/>
      </c>
      <c r="P444" s="73">
        <f t="shared" si="41"/>
        <v>0</v>
      </c>
      <c r="Q444" s="73" t="str">
        <f t="shared" si="42"/>
        <v/>
      </c>
      <c r="R444" s="73" t="str">
        <f t="shared" si="43"/>
        <v/>
      </c>
      <c r="S444" s="73" t="str">
        <f t="shared" si="44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9"/>
        <v/>
      </c>
      <c r="N445" s="15"/>
      <c r="O445" s="73" t="str">
        <f t="shared" si="40"/>
        <v/>
      </c>
      <c r="P445" s="73">
        <f t="shared" si="41"/>
        <v>0</v>
      </c>
      <c r="Q445" s="73" t="str">
        <f t="shared" si="42"/>
        <v/>
      </c>
      <c r="R445" s="73" t="str">
        <f t="shared" si="43"/>
        <v/>
      </c>
      <c r="S445" s="73" t="str">
        <f t="shared" si="44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9"/>
        <v/>
      </c>
      <c r="N446" s="15"/>
      <c r="O446" s="73" t="str">
        <f t="shared" si="40"/>
        <v/>
      </c>
      <c r="P446" s="73">
        <f t="shared" si="41"/>
        <v>0</v>
      </c>
      <c r="Q446" s="73" t="str">
        <f t="shared" si="42"/>
        <v/>
      </c>
      <c r="R446" s="73" t="str">
        <f t="shared" si="43"/>
        <v/>
      </c>
      <c r="S446" s="73" t="str">
        <f t="shared" si="44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9"/>
        <v/>
      </c>
      <c r="N447" s="15"/>
      <c r="O447" s="73" t="str">
        <f t="shared" si="40"/>
        <v/>
      </c>
      <c r="P447" s="73">
        <f t="shared" si="41"/>
        <v>0</v>
      </c>
      <c r="Q447" s="73" t="str">
        <f t="shared" si="42"/>
        <v/>
      </c>
      <c r="R447" s="73" t="str">
        <f t="shared" si="43"/>
        <v/>
      </c>
      <c r="S447" s="73" t="str">
        <f t="shared" si="44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9"/>
        <v/>
      </c>
      <c r="N448" s="15"/>
      <c r="O448" s="73" t="str">
        <f t="shared" si="40"/>
        <v/>
      </c>
      <c r="P448" s="73">
        <f t="shared" si="41"/>
        <v>0</v>
      </c>
      <c r="Q448" s="73" t="str">
        <f t="shared" si="42"/>
        <v/>
      </c>
      <c r="R448" s="73" t="str">
        <f t="shared" si="43"/>
        <v/>
      </c>
      <c r="S448" s="73" t="str">
        <f t="shared" si="44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9"/>
        <v/>
      </c>
      <c r="N449" s="15"/>
      <c r="O449" s="73" t="str">
        <f t="shared" si="40"/>
        <v/>
      </c>
      <c r="P449" s="73">
        <f t="shared" si="41"/>
        <v>0</v>
      </c>
      <c r="Q449" s="73" t="str">
        <f t="shared" si="42"/>
        <v/>
      </c>
      <c r="R449" s="73" t="str">
        <f t="shared" si="43"/>
        <v/>
      </c>
      <c r="S449" s="73" t="str">
        <f t="shared" si="44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9"/>
        <v/>
      </c>
      <c r="N450" s="15"/>
      <c r="O450" s="73" t="str">
        <f t="shared" si="40"/>
        <v/>
      </c>
      <c r="P450" s="73">
        <f t="shared" si="41"/>
        <v>0</v>
      </c>
      <c r="Q450" s="73" t="str">
        <f t="shared" si="42"/>
        <v/>
      </c>
      <c r="R450" s="73" t="str">
        <f t="shared" si="43"/>
        <v/>
      </c>
      <c r="S450" s="73" t="str">
        <f t="shared" si="44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9"/>
        <v/>
      </c>
      <c r="N451" s="15"/>
      <c r="O451" s="73" t="str">
        <f t="shared" si="40"/>
        <v/>
      </c>
      <c r="P451" s="73">
        <f t="shared" si="41"/>
        <v>0</v>
      </c>
      <c r="Q451" s="73" t="str">
        <f t="shared" si="42"/>
        <v/>
      </c>
      <c r="R451" s="73" t="str">
        <f t="shared" si="43"/>
        <v/>
      </c>
      <c r="S451" s="73" t="str">
        <f t="shared" si="44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9"/>
        <v/>
      </c>
      <c r="N452" s="15"/>
      <c r="O452" s="73" t="str">
        <f t="shared" si="40"/>
        <v/>
      </c>
      <c r="P452" s="73">
        <f t="shared" si="41"/>
        <v>0</v>
      </c>
      <c r="Q452" s="73" t="str">
        <f t="shared" si="42"/>
        <v/>
      </c>
      <c r="R452" s="73" t="str">
        <f t="shared" si="43"/>
        <v/>
      </c>
      <c r="S452" s="73" t="str">
        <f t="shared" si="44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9"/>
        <v/>
      </c>
      <c r="N453" s="15"/>
      <c r="O453" s="73" t="str">
        <f t="shared" si="40"/>
        <v/>
      </c>
      <c r="P453" s="73">
        <f t="shared" si="41"/>
        <v>0</v>
      </c>
      <c r="Q453" s="73" t="str">
        <f t="shared" si="42"/>
        <v/>
      </c>
      <c r="R453" s="73" t="str">
        <f t="shared" si="43"/>
        <v/>
      </c>
      <c r="S453" s="73" t="str">
        <f t="shared" si="44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9"/>
        <v/>
      </c>
      <c r="N454" s="15"/>
      <c r="O454" s="73" t="str">
        <f t="shared" si="40"/>
        <v/>
      </c>
      <c r="P454" s="73">
        <f t="shared" si="41"/>
        <v>0</v>
      </c>
      <c r="Q454" s="73" t="str">
        <f t="shared" si="42"/>
        <v/>
      </c>
      <c r="R454" s="73" t="str">
        <f t="shared" si="43"/>
        <v/>
      </c>
      <c r="S454" s="73" t="str">
        <f t="shared" si="44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9"/>
        <v/>
      </c>
      <c r="N455" s="15"/>
      <c r="O455" s="73" t="str">
        <f t="shared" si="40"/>
        <v/>
      </c>
      <c r="P455" s="73">
        <f t="shared" si="41"/>
        <v>0</v>
      </c>
      <c r="Q455" s="73" t="str">
        <f t="shared" si="42"/>
        <v/>
      </c>
      <c r="R455" s="73" t="str">
        <f t="shared" si="43"/>
        <v/>
      </c>
      <c r="S455" s="73" t="str">
        <f t="shared" si="44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9"/>
        <v/>
      </c>
      <c r="N456" s="15"/>
      <c r="O456" s="73" t="str">
        <f t="shared" si="40"/>
        <v/>
      </c>
      <c r="P456" s="73">
        <f t="shared" si="41"/>
        <v>0</v>
      </c>
      <c r="Q456" s="73" t="str">
        <f t="shared" si="42"/>
        <v/>
      </c>
      <c r="R456" s="73" t="str">
        <f t="shared" si="43"/>
        <v/>
      </c>
      <c r="S456" s="73" t="str">
        <f t="shared" si="44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9"/>
        <v/>
      </c>
      <c r="N457" s="15"/>
      <c r="O457" s="73" t="str">
        <f t="shared" si="40"/>
        <v/>
      </c>
      <c r="P457" s="73">
        <f t="shared" si="41"/>
        <v>0</v>
      </c>
      <c r="Q457" s="73" t="str">
        <f t="shared" si="42"/>
        <v/>
      </c>
      <c r="R457" s="73" t="str">
        <f t="shared" si="43"/>
        <v/>
      </c>
      <c r="S457" s="73" t="str">
        <f t="shared" si="44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9"/>
        <v/>
      </c>
      <c r="N458" s="15"/>
      <c r="O458" s="73" t="str">
        <f t="shared" si="40"/>
        <v/>
      </c>
      <c r="P458" s="73">
        <f t="shared" si="41"/>
        <v>0</v>
      </c>
      <c r="Q458" s="73" t="str">
        <f t="shared" si="42"/>
        <v/>
      </c>
      <c r="R458" s="73" t="str">
        <f t="shared" si="43"/>
        <v/>
      </c>
      <c r="S458" s="73" t="str">
        <f t="shared" si="44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9"/>
        <v/>
      </c>
      <c r="N459" s="15"/>
      <c r="O459" s="73" t="str">
        <f t="shared" si="40"/>
        <v/>
      </c>
      <c r="P459" s="73">
        <f t="shared" si="41"/>
        <v>0</v>
      </c>
      <c r="Q459" s="73" t="str">
        <f t="shared" si="42"/>
        <v/>
      </c>
      <c r="R459" s="73" t="str">
        <f t="shared" si="43"/>
        <v/>
      </c>
      <c r="S459" s="73" t="str">
        <f t="shared" si="44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9"/>
        <v/>
      </c>
      <c r="N460" s="15"/>
      <c r="O460" s="73" t="str">
        <f t="shared" si="40"/>
        <v/>
      </c>
      <c r="P460" s="73">
        <f t="shared" si="41"/>
        <v>0</v>
      </c>
      <c r="Q460" s="73" t="str">
        <f t="shared" si="42"/>
        <v/>
      </c>
      <c r="R460" s="73" t="str">
        <f t="shared" si="43"/>
        <v/>
      </c>
      <c r="S460" s="73" t="str">
        <f t="shared" si="44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9"/>
        <v/>
      </c>
      <c r="N461" s="15"/>
      <c r="O461" s="73" t="str">
        <f t="shared" si="40"/>
        <v/>
      </c>
      <c r="P461" s="73">
        <f t="shared" si="41"/>
        <v>0</v>
      </c>
      <c r="Q461" s="73" t="str">
        <f t="shared" si="42"/>
        <v/>
      </c>
      <c r="R461" s="73" t="str">
        <f t="shared" si="43"/>
        <v/>
      </c>
      <c r="S461" s="73" t="str">
        <f t="shared" si="44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9"/>
        <v/>
      </c>
      <c r="N462" s="15"/>
      <c r="O462" s="73" t="str">
        <f t="shared" si="40"/>
        <v/>
      </c>
      <c r="P462" s="73">
        <f t="shared" si="41"/>
        <v>0</v>
      </c>
      <c r="Q462" s="73" t="str">
        <f t="shared" si="42"/>
        <v/>
      </c>
      <c r="R462" s="73" t="str">
        <f t="shared" si="43"/>
        <v/>
      </c>
      <c r="S462" s="73" t="str">
        <f t="shared" si="44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5">IF(G463&amp;I463&amp;J463&amp;K463&amp;L463="","",G463+I463+J463-K463-L463)</f>
        <v/>
      </c>
      <c r="N463" s="15"/>
      <c r="O463" s="73" t="str">
        <f t="shared" ref="O463:O513" si="46">IF($H463="E",G463,"")</f>
        <v/>
      </c>
      <c r="P463" s="73">
        <f t="shared" si="41"/>
        <v>0</v>
      </c>
      <c r="Q463" s="73" t="str">
        <f t="shared" si="42"/>
        <v/>
      </c>
      <c r="R463" s="73" t="str">
        <f t="shared" si="43"/>
        <v/>
      </c>
      <c r="S463" s="73" t="str">
        <f t="shared" si="44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5"/>
        <v/>
      </c>
      <c r="N464" s="15"/>
      <c r="O464" s="73" t="str">
        <f t="shared" si="46"/>
        <v/>
      </c>
      <c r="P464" s="73">
        <f t="shared" ref="P464:P513" si="47">IF($H464=0%,G464,"")</f>
        <v>0</v>
      </c>
      <c r="Q464" s="73" t="str">
        <f t="shared" ref="Q464:Q513" si="48">IF(OR($H464=2%,$H464=6%,$H464=8%),$I464/$H464,"")</f>
        <v/>
      </c>
      <c r="R464" s="73" t="str">
        <f t="shared" ref="R464:R513" si="49">IF(OR($H464=15%,$H464=16%),$I464/$H464,"")</f>
        <v/>
      </c>
      <c r="S464" s="73" t="str">
        <f t="shared" ref="S464:S513" si="50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5"/>
        <v/>
      </c>
      <c r="N465" s="15"/>
      <c r="O465" s="73" t="str">
        <f t="shared" si="46"/>
        <v/>
      </c>
      <c r="P465" s="73">
        <f t="shared" si="47"/>
        <v>0</v>
      </c>
      <c r="Q465" s="73" t="str">
        <f t="shared" si="48"/>
        <v/>
      </c>
      <c r="R465" s="73" t="str">
        <f t="shared" si="49"/>
        <v/>
      </c>
      <c r="S465" s="73" t="str">
        <f t="shared" si="50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5"/>
        <v/>
      </c>
      <c r="N466" s="15"/>
      <c r="O466" s="73" t="str">
        <f t="shared" si="46"/>
        <v/>
      </c>
      <c r="P466" s="73">
        <f t="shared" si="47"/>
        <v>0</v>
      </c>
      <c r="Q466" s="73" t="str">
        <f t="shared" si="48"/>
        <v/>
      </c>
      <c r="R466" s="73" t="str">
        <f t="shared" si="49"/>
        <v/>
      </c>
      <c r="S466" s="73" t="str">
        <f t="shared" si="50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5"/>
        <v/>
      </c>
      <c r="N467" s="15"/>
      <c r="O467" s="73" t="str">
        <f t="shared" si="46"/>
        <v/>
      </c>
      <c r="P467" s="73">
        <f t="shared" si="47"/>
        <v>0</v>
      </c>
      <c r="Q467" s="73" t="str">
        <f t="shared" si="48"/>
        <v/>
      </c>
      <c r="R467" s="73" t="str">
        <f t="shared" si="49"/>
        <v/>
      </c>
      <c r="S467" s="73" t="str">
        <f t="shared" si="50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5"/>
        <v/>
      </c>
      <c r="N468" s="15"/>
      <c r="O468" s="73" t="str">
        <f t="shared" si="46"/>
        <v/>
      </c>
      <c r="P468" s="73">
        <f t="shared" si="47"/>
        <v>0</v>
      </c>
      <c r="Q468" s="73" t="str">
        <f t="shared" si="48"/>
        <v/>
      </c>
      <c r="R468" s="73" t="str">
        <f t="shared" si="49"/>
        <v/>
      </c>
      <c r="S468" s="73" t="str">
        <f t="shared" si="50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5"/>
        <v/>
      </c>
      <c r="N469" s="15"/>
      <c r="O469" s="73" t="str">
        <f t="shared" si="46"/>
        <v/>
      </c>
      <c r="P469" s="73">
        <f t="shared" si="47"/>
        <v>0</v>
      </c>
      <c r="Q469" s="73" t="str">
        <f t="shared" si="48"/>
        <v/>
      </c>
      <c r="R469" s="73" t="str">
        <f t="shared" si="49"/>
        <v/>
      </c>
      <c r="S469" s="73" t="str">
        <f t="shared" si="50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5"/>
        <v/>
      </c>
      <c r="N470" s="15"/>
      <c r="O470" s="73" t="str">
        <f t="shared" si="46"/>
        <v/>
      </c>
      <c r="P470" s="73">
        <f t="shared" si="47"/>
        <v>0</v>
      </c>
      <c r="Q470" s="73" t="str">
        <f t="shared" si="48"/>
        <v/>
      </c>
      <c r="R470" s="73" t="str">
        <f t="shared" si="49"/>
        <v/>
      </c>
      <c r="S470" s="73" t="str">
        <f t="shared" si="50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5"/>
        <v/>
      </c>
      <c r="N471" s="15"/>
      <c r="O471" s="73" t="str">
        <f t="shared" si="46"/>
        <v/>
      </c>
      <c r="P471" s="73">
        <f t="shared" si="47"/>
        <v>0</v>
      </c>
      <c r="Q471" s="73" t="str">
        <f t="shared" si="48"/>
        <v/>
      </c>
      <c r="R471" s="73" t="str">
        <f t="shared" si="49"/>
        <v/>
      </c>
      <c r="S471" s="73" t="str">
        <f t="shared" si="50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5"/>
        <v/>
      </c>
      <c r="N472" s="15"/>
      <c r="O472" s="73" t="str">
        <f t="shared" si="46"/>
        <v/>
      </c>
      <c r="P472" s="73">
        <f t="shared" si="47"/>
        <v>0</v>
      </c>
      <c r="Q472" s="73" t="str">
        <f t="shared" si="48"/>
        <v/>
      </c>
      <c r="R472" s="73" t="str">
        <f t="shared" si="49"/>
        <v/>
      </c>
      <c r="S472" s="73" t="str">
        <f t="shared" si="50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5"/>
        <v/>
      </c>
      <c r="N473" s="15"/>
      <c r="O473" s="73" t="str">
        <f t="shared" si="46"/>
        <v/>
      </c>
      <c r="P473" s="73">
        <f t="shared" si="47"/>
        <v>0</v>
      </c>
      <c r="Q473" s="73" t="str">
        <f t="shared" si="48"/>
        <v/>
      </c>
      <c r="R473" s="73" t="str">
        <f t="shared" si="49"/>
        <v/>
      </c>
      <c r="S473" s="73" t="str">
        <f t="shared" si="50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5"/>
        <v/>
      </c>
      <c r="N474" s="15"/>
      <c r="O474" s="73" t="str">
        <f t="shared" si="46"/>
        <v/>
      </c>
      <c r="P474" s="73">
        <f t="shared" si="47"/>
        <v>0</v>
      </c>
      <c r="Q474" s="73" t="str">
        <f t="shared" si="48"/>
        <v/>
      </c>
      <c r="R474" s="73" t="str">
        <f t="shared" si="49"/>
        <v/>
      </c>
      <c r="S474" s="73" t="str">
        <f t="shared" si="50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5"/>
        <v/>
      </c>
      <c r="N475" s="15"/>
      <c r="O475" s="73" t="str">
        <f t="shared" si="46"/>
        <v/>
      </c>
      <c r="P475" s="73">
        <f t="shared" si="47"/>
        <v>0</v>
      </c>
      <c r="Q475" s="73" t="str">
        <f t="shared" si="48"/>
        <v/>
      </c>
      <c r="R475" s="73" t="str">
        <f t="shared" si="49"/>
        <v/>
      </c>
      <c r="S475" s="73" t="str">
        <f t="shared" si="50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5"/>
        <v/>
      </c>
      <c r="N476" s="15"/>
      <c r="O476" s="73" t="str">
        <f t="shared" si="46"/>
        <v/>
      </c>
      <c r="P476" s="73">
        <f t="shared" si="47"/>
        <v>0</v>
      </c>
      <c r="Q476" s="73" t="str">
        <f t="shared" si="48"/>
        <v/>
      </c>
      <c r="R476" s="73" t="str">
        <f t="shared" si="49"/>
        <v/>
      </c>
      <c r="S476" s="73" t="str">
        <f t="shared" si="50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5"/>
        <v/>
      </c>
      <c r="N477" s="15"/>
      <c r="O477" s="73" t="str">
        <f t="shared" si="46"/>
        <v/>
      </c>
      <c r="P477" s="73">
        <f t="shared" si="47"/>
        <v>0</v>
      </c>
      <c r="Q477" s="73" t="str">
        <f t="shared" si="48"/>
        <v/>
      </c>
      <c r="R477" s="73" t="str">
        <f t="shared" si="49"/>
        <v/>
      </c>
      <c r="S477" s="73" t="str">
        <f t="shared" si="50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5"/>
        <v/>
      </c>
      <c r="N478" s="15"/>
      <c r="O478" s="73" t="str">
        <f t="shared" si="46"/>
        <v/>
      </c>
      <c r="P478" s="73">
        <f t="shared" si="47"/>
        <v>0</v>
      </c>
      <c r="Q478" s="73" t="str">
        <f t="shared" si="48"/>
        <v/>
      </c>
      <c r="R478" s="73" t="str">
        <f t="shared" si="49"/>
        <v/>
      </c>
      <c r="S478" s="73" t="str">
        <f t="shared" si="50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5"/>
        <v/>
      </c>
      <c r="N479" s="15"/>
      <c r="O479" s="73" t="str">
        <f t="shared" si="46"/>
        <v/>
      </c>
      <c r="P479" s="73">
        <f t="shared" si="47"/>
        <v>0</v>
      </c>
      <c r="Q479" s="73" t="str">
        <f t="shared" si="48"/>
        <v/>
      </c>
      <c r="R479" s="73" t="str">
        <f t="shared" si="49"/>
        <v/>
      </c>
      <c r="S479" s="73" t="str">
        <f t="shared" si="50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5"/>
        <v/>
      </c>
      <c r="N480" s="15"/>
      <c r="O480" s="73" t="str">
        <f t="shared" si="46"/>
        <v/>
      </c>
      <c r="P480" s="73">
        <f t="shared" si="47"/>
        <v>0</v>
      </c>
      <c r="Q480" s="73" t="str">
        <f t="shared" si="48"/>
        <v/>
      </c>
      <c r="R480" s="73" t="str">
        <f t="shared" si="49"/>
        <v/>
      </c>
      <c r="S480" s="73" t="str">
        <f t="shared" si="50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5"/>
        <v/>
      </c>
      <c r="N481" s="15"/>
      <c r="O481" s="73" t="str">
        <f t="shared" si="46"/>
        <v/>
      </c>
      <c r="P481" s="73">
        <f t="shared" si="47"/>
        <v>0</v>
      </c>
      <c r="Q481" s="73" t="str">
        <f t="shared" si="48"/>
        <v/>
      </c>
      <c r="R481" s="73" t="str">
        <f t="shared" si="49"/>
        <v/>
      </c>
      <c r="S481" s="73" t="str">
        <f t="shared" si="50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5"/>
        <v/>
      </c>
      <c r="N482" s="15"/>
      <c r="O482" s="73" t="str">
        <f t="shared" si="46"/>
        <v/>
      </c>
      <c r="P482" s="73">
        <f t="shared" si="47"/>
        <v>0</v>
      </c>
      <c r="Q482" s="73" t="str">
        <f t="shared" si="48"/>
        <v/>
      </c>
      <c r="R482" s="73" t="str">
        <f t="shared" si="49"/>
        <v/>
      </c>
      <c r="S482" s="73" t="str">
        <f t="shared" si="50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5"/>
        <v/>
      </c>
      <c r="N483" s="15"/>
      <c r="O483" s="73" t="str">
        <f t="shared" si="46"/>
        <v/>
      </c>
      <c r="P483" s="73">
        <f t="shared" si="47"/>
        <v>0</v>
      </c>
      <c r="Q483" s="73" t="str">
        <f t="shared" si="48"/>
        <v/>
      </c>
      <c r="R483" s="73" t="str">
        <f t="shared" si="49"/>
        <v/>
      </c>
      <c r="S483" s="73" t="str">
        <f t="shared" si="50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5"/>
        <v/>
      </c>
      <c r="N484" s="15"/>
      <c r="O484" s="73" t="str">
        <f t="shared" si="46"/>
        <v/>
      </c>
      <c r="P484" s="73">
        <f t="shared" si="47"/>
        <v>0</v>
      </c>
      <c r="Q484" s="73" t="str">
        <f t="shared" si="48"/>
        <v/>
      </c>
      <c r="R484" s="73" t="str">
        <f t="shared" si="49"/>
        <v/>
      </c>
      <c r="S484" s="73" t="str">
        <f t="shared" si="50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5"/>
        <v/>
      </c>
      <c r="N485" s="15"/>
      <c r="O485" s="73" t="str">
        <f t="shared" si="46"/>
        <v/>
      </c>
      <c r="P485" s="73">
        <f t="shared" si="47"/>
        <v>0</v>
      </c>
      <c r="Q485" s="73" t="str">
        <f t="shared" si="48"/>
        <v/>
      </c>
      <c r="R485" s="73" t="str">
        <f t="shared" si="49"/>
        <v/>
      </c>
      <c r="S485" s="73" t="str">
        <f t="shared" si="50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5"/>
        <v/>
      </c>
      <c r="N486" s="15"/>
      <c r="O486" s="73" t="str">
        <f t="shared" si="46"/>
        <v/>
      </c>
      <c r="P486" s="73">
        <f t="shared" si="47"/>
        <v>0</v>
      </c>
      <c r="Q486" s="73" t="str">
        <f t="shared" si="48"/>
        <v/>
      </c>
      <c r="R486" s="73" t="str">
        <f t="shared" si="49"/>
        <v/>
      </c>
      <c r="S486" s="73" t="str">
        <f t="shared" si="50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5"/>
        <v/>
      </c>
      <c r="N487" s="15"/>
      <c r="O487" s="73" t="str">
        <f t="shared" si="46"/>
        <v/>
      </c>
      <c r="P487" s="73">
        <f t="shared" si="47"/>
        <v>0</v>
      </c>
      <c r="Q487" s="73" t="str">
        <f t="shared" si="48"/>
        <v/>
      </c>
      <c r="R487" s="73" t="str">
        <f t="shared" si="49"/>
        <v/>
      </c>
      <c r="S487" s="73" t="str">
        <f t="shared" si="50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5"/>
        <v/>
      </c>
      <c r="N488" s="15"/>
      <c r="O488" s="73" t="str">
        <f t="shared" si="46"/>
        <v/>
      </c>
      <c r="P488" s="73">
        <f t="shared" si="47"/>
        <v>0</v>
      </c>
      <c r="Q488" s="73" t="str">
        <f t="shared" si="48"/>
        <v/>
      </c>
      <c r="R488" s="73" t="str">
        <f t="shared" si="49"/>
        <v/>
      </c>
      <c r="S488" s="73" t="str">
        <f t="shared" si="50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5"/>
        <v/>
      </c>
      <c r="N489" s="15"/>
      <c r="O489" s="73" t="str">
        <f t="shared" si="46"/>
        <v/>
      </c>
      <c r="P489" s="73">
        <f t="shared" si="47"/>
        <v>0</v>
      </c>
      <c r="Q489" s="73" t="str">
        <f t="shared" si="48"/>
        <v/>
      </c>
      <c r="R489" s="73" t="str">
        <f t="shared" si="49"/>
        <v/>
      </c>
      <c r="S489" s="73" t="str">
        <f t="shared" si="50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5"/>
        <v/>
      </c>
      <c r="N490" s="15"/>
      <c r="O490" s="73" t="str">
        <f t="shared" si="46"/>
        <v/>
      </c>
      <c r="P490" s="73">
        <f t="shared" si="47"/>
        <v>0</v>
      </c>
      <c r="Q490" s="73" t="str">
        <f t="shared" si="48"/>
        <v/>
      </c>
      <c r="R490" s="73" t="str">
        <f t="shared" si="49"/>
        <v/>
      </c>
      <c r="S490" s="73" t="str">
        <f t="shared" si="50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5"/>
        <v/>
      </c>
      <c r="N491" s="15"/>
      <c r="O491" s="73" t="str">
        <f t="shared" si="46"/>
        <v/>
      </c>
      <c r="P491" s="73">
        <f t="shared" si="47"/>
        <v>0</v>
      </c>
      <c r="Q491" s="73" t="str">
        <f t="shared" si="48"/>
        <v/>
      </c>
      <c r="R491" s="73" t="str">
        <f t="shared" si="49"/>
        <v/>
      </c>
      <c r="S491" s="73" t="str">
        <f t="shared" si="50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5"/>
        <v/>
      </c>
      <c r="N492" s="15"/>
      <c r="O492" s="73" t="str">
        <f t="shared" si="46"/>
        <v/>
      </c>
      <c r="P492" s="73">
        <f t="shared" si="47"/>
        <v>0</v>
      </c>
      <c r="Q492" s="73" t="str">
        <f t="shared" si="48"/>
        <v/>
      </c>
      <c r="R492" s="73" t="str">
        <f t="shared" si="49"/>
        <v/>
      </c>
      <c r="S492" s="73" t="str">
        <f t="shared" si="50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5"/>
        <v/>
      </c>
      <c r="N493" s="15"/>
      <c r="O493" s="73" t="str">
        <f t="shared" si="46"/>
        <v/>
      </c>
      <c r="P493" s="73">
        <f t="shared" si="47"/>
        <v>0</v>
      </c>
      <c r="Q493" s="73" t="str">
        <f t="shared" si="48"/>
        <v/>
      </c>
      <c r="R493" s="73" t="str">
        <f t="shared" si="49"/>
        <v/>
      </c>
      <c r="S493" s="73" t="str">
        <f t="shared" si="50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5"/>
        <v/>
      </c>
      <c r="N494" s="15"/>
      <c r="O494" s="73" t="str">
        <f t="shared" si="46"/>
        <v/>
      </c>
      <c r="P494" s="73">
        <f t="shared" si="47"/>
        <v>0</v>
      </c>
      <c r="Q494" s="73" t="str">
        <f t="shared" si="48"/>
        <v/>
      </c>
      <c r="R494" s="73" t="str">
        <f t="shared" si="49"/>
        <v/>
      </c>
      <c r="S494" s="73" t="str">
        <f t="shared" si="50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5"/>
        <v/>
      </c>
      <c r="N495" s="15"/>
      <c r="O495" s="73" t="str">
        <f t="shared" si="46"/>
        <v/>
      </c>
      <c r="P495" s="73">
        <f t="shared" si="47"/>
        <v>0</v>
      </c>
      <c r="Q495" s="73" t="str">
        <f t="shared" si="48"/>
        <v/>
      </c>
      <c r="R495" s="73" t="str">
        <f t="shared" si="49"/>
        <v/>
      </c>
      <c r="S495" s="73" t="str">
        <f t="shared" si="50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5"/>
        <v/>
      </c>
      <c r="N496" s="15"/>
      <c r="O496" s="73" t="str">
        <f t="shared" si="46"/>
        <v/>
      </c>
      <c r="P496" s="73">
        <f t="shared" si="47"/>
        <v>0</v>
      </c>
      <c r="Q496" s="73" t="str">
        <f t="shared" si="48"/>
        <v/>
      </c>
      <c r="R496" s="73" t="str">
        <f t="shared" si="49"/>
        <v/>
      </c>
      <c r="S496" s="73" t="str">
        <f t="shared" si="50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5"/>
        <v/>
      </c>
      <c r="N497" s="15"/>
      <c r="O497" s="73" t="str">
        <f t="shared" si="46"/>
        <v/>
      </c>
      <c r="P497" s="73">
        <f t="shared" si="47"/>
        <v>0</v>
      </c>
      <c r="Q497" s="73" t="str">
        <f t="shared" si="48"/>
        <v/>
      </c>
      <c r="R497" s="73" t="str">
        <f t="shared" si="49"/>
        <v/>
      </c>
      <c r="S497" s="73" t="str">
        <f t="shared" si="50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5"/>
        <v/>
      </c>
      <c r="N498" s="15"/>
      <c r="O498" s="73" t="str">
        <f t="shared" si="46"/>
        <v/>
      </c>
      <c r="P498" s="73">
        <f t="shared" si="47"/>
        <v>0</v>
      </c>
      <c r="Q498" s="73" t="str">
        <f t="shared" si="48"/>
        <v/>
      </c>
      <c r="R498" s="73" t="str">
        <f t="shared" si="49"/>
        <v/>
      </c>
      <c r="S498" s="73" t="str">
        <f t="shared" si="50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5"/>
        <v/>
      </c>
      <c r="N499" s="15"/>
      <c r="O499" s="73" t="str">
        <f t="shared" si="46"/>
        <v/>
      </c>
      <c r="P499" s="73">
        <f t="shared" si="47"/>
        <v>0</v>
      </c>
      <c r="Q499" s="73" t="str">
        <f t="shared" si="48"/>
        <v/>
      </c>
      <c r="R499" s="73" t="str">
        <f t="shared" si="49"/>
        <v/>
      </c>
      <c r="S499" s="73" t="str">
        <f t="shared" si="50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5"/>
        <v/>
      </c>
      <c r="N500" s="15"/>
      <c r="O500" s="73" t="str">
        <f t="shared" si="46"/>
        <v/>
      </c>
      <c r="P500" s="73">
        <f t="shared" si="47"/>
        <v>0</v>
      </c>
      <c r="Q500" s="73" t="str">
        <f t="shared" si="48"/>
        <v/>
      </c>
      <c r="R500" s="73" t="str">
        <f t="shared" si="49"/>
        <v/>
      </c>
      <c r="S500" s="73" t="str">
        <f t="shared" si="50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5"/>
        <v/>
      </c>
      <c r="N501" s="15"/>
      <c r="O501" s="73" t="str">
        <f t="shared" si="46"/>
        <v/>
      </c>
      <c r="P501" s="73">
        <f t="shared" si="47"/>
        <v>0</v>
      </c>
      <c r="Q501" s="73" t="str">
        <f t="shared" si="48"/>
        <v/>
      </c>
      <c r="R501" s="73" t="str">
        <f t="shared" si="49"/>
        <v/>
      </c>
      <c r="S501" s="73" t="str">
        <f t="shared" si="50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5"/>
        <v/>
      </c>
      <c r="N502" s="15"/>
      <c r="O502" s="73" t="str">
        <f t="shared" si="46"/>
        <v/>
      </c>
      <c r="P502" s="73">
        <f t="shared" si="47"/>
        <v>0</v>
      </c>
      <c r="Q502" s="73" t="str">
        <f t="shared" si="48"/>
        <v/>
      </c>
      <c r="R502" s="73" t="str">
        <f t="shared" si="49"/>
        <v/>
      </c>
      <c r="S502" s="73" t="str">
        <f t="shared" si="50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5"/>
        <v/>
      </c>
      <c r="N503" s="15"/>
      <c r="O503" s="73" t="str">
        <f t="shared" si="46"/>
        <v/>
      </c>
      <c r="P503" s="73">
        <f t="shared" si="47"/>
        <v>0</v>
      </c>
      <c r="Q503" s="73" t="str">
        <f t="shared" si="48"/>
        <v/>
      </c>
      <c r="R503" s="73" t="str">
        <f t="shared" si="49"/>
        <v/>
      </c>
      <c r="S503" s="73" t="str">
        <f t="shared" si="50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5"/>
        <v/>
      </c>
      <c r="N504" s="15"/>
      <c r="O504" s="73" t="str">
        <f t="shared" si="46"/>
        <v/>
      </c>
      <c r="P504" s="73">
        <f t="shared" si="47"/>
        <v>0</v>
      </c>
      <c r="Q504" s="73" t="str">
        <f t="shared" si="48"/>
        <v/>
      </c>
      <c r="R504" s="73" t="str">
        <f t="shared" si="49"/>
        <v/>
      </c>
      <c r="S504" s="73" t="str">
        <f t="shared" si="50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5"/>
        <v/>
      </c>
      <c r="N505" s="15"/>
      <c r="O505" s="73" t="str">
        <f t="shared" si="46"/>
        <v/>
      </c>
      <c r="P505" s="73">
        <f t="shared" si="47"/>
        <v>0</v>
      </c>
      <c r="Q505" s="73" t="str">
        <f t="shared" si="48"/>
        <v/>
      </c>
      <c r="R505" s="73" t="str">
        <f t="shared" si="49"/>
        <v/>
      </c>
      <c r="S505" s="73" t="str">
        <f t="shared" si="50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5"/>
        <v/>
      </c>
      <c r="N506" s="15"/>
      <c r="O506" s="73" t="str">
        <f t="shared" si="46"/>
        <v/>
      </c>
      <c r="P506" s="73">
        <f t="shared" si="47"/>
        <v>0</v>
      </c>
      <c r="Q506" s="73" t="str">
        <f t="shared" si="48"/>
        <v/>
      </c>
      <c r="R506" s="73" t="str">
        <f t="shared" si="49"/>
        <v/>
      </c>
      <c r="S506" s="73" t="str">
        <f t="shared" si="50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5"/>
        <v/>
      </c>
      <c r="N507" s="15"/>
      <c r="O507" s="73" t="str">
        <f t="shared" si="46"/>
        <v/>
      </c>
      <c r="P507" s="73">
        <f t="shared" si="47"/>
        <v>0</v>
      </c>
      <c r="Q507" s="73" t="str">
        <f t="shared" si="48"/>
        <v/>
      </c>
      <c r="R507" s="73" t="str">
        <f t="shared" si="49"/>
        <v/>
      </c>
      <c r="S507" s="73" t="str">
        <f t="shared" si="50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5"/>
        <v/>
      </c>
      <c r="N508" s="15"/>
      <c r="O508" s="73" t="str">
        <f t="shared" si="46"/>
        <v/>
      </c>
      <c r="P508" s="73">
        <f t="shared" si="47"/>
        <v>0</v>
      </c>
      <c r="Q508" s="73" t="str">
        <f t="shared" si="48"/>
        <v/>
      </c>
      <c r="R508" s="73" t="str">
        <f t="shared" si="49"/>
        <v/>
      </c>
      <c r="S508" s="73" t="str">
        <f t="shared" si="50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5"/>
        <v/>
      </c>
      <c r="N509" s="15"/>
      <c r="O509" s="73" t="str">
        <f t="shared" si="46"/>
        <v/>
      </c>
      <c r="P509" s="73">
        <f t="shared" si="47"/>
        <v>0</v>
      </c>
      <c r="Q509" s="73" t="str">
        <f t="shared" si="48"/>
        <v/>
      </c>
      <c r="R509" s="73" t="str">
        <f t="shared" si="49"/>
        <v/>
      </c>
      <c r="S509" s="73" t="str">
        <f t="shared" si="50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5"/>
        <v/>
      </c>
      <c r="N510" s="15"/>
      <c r="O510" s="73" t="str">
        <f t="shared" si="46"/>
        <v/>
      </c>
      <c r="P510" s="73">
        <f t="shared" si="47"/>
        <v>0</v>
      </c>
      <c r="Q510" s="73" t="str">
        <f t="shared" si="48"/>
        <v/>
      </c>
      <c r="R510" s="73" t="str">
        <f t="shared" si="49"/>
        <v/>
      </c>
      <c r="S510" s="73" t="str">
        <f t="shared" si="50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5"/>
        <v/>
      </c>
      <c r="N511" s="15"/>
      <c r="O511" s="73" t="str">
        <f t="shared" si="46"/>
        <v/>
      </c>
      <c r="P511" s="73">
        <f t="shared" si="47"/>
        <v>0</v>
      </c>
      <c r="Q511" s="73" t="str">
        <f t="shared" si="48"/>
        <v/>
      </c>
      <c r="R511" s="73" t="str">
        <f t="shared" si="49"/>
        <v/>
      </c>
      <c r="S511" s="73" t="str">
        <f t="shared" si="50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5"/>
        <v/>
      </c>
      <c r="N512" s="15"/>
      <c r="O512" s="73" t="str">
        <f t="shared" si="46"/>
        <v/>
      </c>
      <c r="P512" s="73">
        <f t="shared" si="47"/>
        <v>0</v>
      </c>
      <c r="Q512" s="73" t="str">
        <f t="shared" si="48"/>
        <v/>
      </c>
      <c r="R512" s="73" t="str">
        <f t="shared" si="49"/>
        <v/>
      </c>
      <c r="S512" s="73" t="str">
        <f t="shared" si="50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5"/>
        <v/>
      </c>
      <c r="N513" s="15"/>
      <c r="O513" s="73" t="str">
        <f t="shared" si="46"/>
        <v/>
      </c>
      <c r="P513" s="73">
        <f t="shared" si="47"/>
        <v>0</v>
      </c>
      <c r="Q513" s="73" t="str">
        <f t="shared" si="48"/>
        <v/>
      </c>
      <c r="R513" s="73" t="str">
        <f t="shared" si="49"/>
        <v/>
      </c>
      <c r="S513" s="73" t="str">
        <f t="shared" si="50"/>
        <v/>
      </c>
    </row>
  </sheetData>
  <sheetProtection algorithmName="SHA-512" hashValue="aAOpFoS1Qy1t6uCRnycyjWVUbFxQSO7uf0HEj8R3bElrZU7xlHef3VhNiu3XvHXO6FyQOyW6wlGJ/fbgo4TrLw==" saltValue="UdEjwFEJ9zosjGuI0ZahBQ==" spinCount="100000" sheet="1" objects="1" scenarios="1" formatColumns="0" formatRows="0" autoFilter="0"/>
  <autoFilter ref="L14:M14" xr:uid="{00000000-0009-0000-0000-000012000000}"/>
  <mergeCells count="21">
    <mergeCell ref="S6:S7"/>
    <mergeCell ref="K1:M1"/>
    <mergeCell ref="K4:M4"/>
    <mergeCell ref="A1:A4"/>
    <mergeCell ref="A5:A6"/>
    <mergeCell ref="H6:H7"/>
    <mergeCell ref="C6:C7"/>
    <mergeCell ref="D6:D7"/>
    <mergeCell ref="G6:G7"/>
    <mergeCell ref="F6:F7"/>
    <mergeCell ref="E6:E7"/>
    <mergeCell ref="L6:L7"/>
    <mergeCell ref="J6:J7"/>
    <mergeCell ref="I6:I7"/>
    <mergeCell ref="K6:K7"/>
    <mergeCell ref="A12:A13"/>
    <mergeCell ref="R6:R7"/>
    <mergeCell ref="O6:O7"/>
    <mergeCell ref="P6:P7"/>
    <mergeCell ref="Q6:Q7"/>
    <mergeCell ref="M6:M7"/>
  </mergeCells>
  <phoneticPr fontId="11" type="noConversion"/>
  <hyperlinks>
    <hyperlink ref="A7" location="DATOS!A1" display="Datos de la Empresa" xr:uid="{00000000-0004-0000-1200-000000000000}"/>
    <hyperlink ref="A8" location="'INGRESOS Y EGRESOS'!A1" display="Ingresos y Egresos" xr:uid="{00000000-0004-0000-1200-000001000000}"/>
    <hyperlink ref="A9" location="IMPUESTOS!A1" display="Impuestos" xr:uid="{00000000-0004-0000-1200-000002000000}"/>
    <hyperlink ref="A10" location="TARIFAS!A1" display="Tablas y Tarifas de ISR" xr:uid="{00000000-0004-0000-1200-000003000000}"/>
    <hyperlink ref="A5:A6" location="MENU!A1" display="M e n ú" xr:uid="{00000000-0004-0000-1200-000004000000}"/>
    <hyperlink ref="A11" location="COEFICIENTE!A1" display="Coeficiente de Utilidad" xr:uid="{00000000-0004-0000-1200-000005000000}"/>
    <hyperlink ref="A12:A13" location="CONTACTO!A1" display="CONTACTO" xr:uid="{00000000-0004-0000-1200-000006000000}"/>
  </hyperlinks>
  <printOptions horizontalCentered="1"/>
  <pageMargins left="0.39370078740157483" right="0.39370078740157483" top="0.78740157480314965" bottom="0.78740157480314965" header="0" footer="0"/>
  <pageSetup scale="80" orientation="landscape" blackAndWhite="1" r:id="rId1"/>
  <headerFooter alignWithMargins="0">
    <oddHeader>&amp;R&amp;"Calibri"&amp;10&amp;K000000 Confidencial&amp;1#_x000D_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17" yWindow="429" count="1">
        <x14:dataValidation type="list" allowBlank="1" showInputMessage="1" showErrorMessage="1" xr:uid="{00000000-0002-0000-1200-000000000000}">
          <x14:formula1>
            <xm:f>LISTA!$D$15:$D$18</xm:f>
          </x14:formula1>
          <xm:sqref>H15:H513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zoomScaleNormal="100" workbookViewId="0">
      <selection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4" width="13.5703125" style="12" customWidth="1"/>
    <col min="5" max="10" width="12.7109375" style="12" customWidth="1"/>
    <col min="11" max="11" width="4.7109375" style="12" customWidth="1"/>
    <col min="12" max="16384" width="11.42578125" style="12"/>
  </cols>
  <sheetData>
    <row r="1" spans="1:13" ht="17.45" customHeight="1" x14ac:dyDescent="0.2">
      <c r="A1" s="125" t="s">
        <v>108</v>
      </c>
    </row>
    <row r="2" spans="1:13" ht="17.45" customHeight="1" x14ac:dyDescent="0.2">
      <c r="A2" s="125"/>
      <c r="C2" s="124" t="s">
        <v>224</v>
      </c>
      <c r="D2" s="124"/>
      <c r="E2" s="124"/>
      <c r="F2" s="124"/>
      <c r="G2" s="124"/>
      <c r="H2" s="124"/>
      <c r="I2" s="124"/>
      <c r="J2" s="124"/>
    </row>
    <row r="3" spans="1:13" ht="17.45" customHeight="1" x14ac:dyDescent="0.2">
      <c r="A3" s="125"/>
      <c r="C3" s="124"/>
      <c r="D3" s="124"/>
      <c r="E3" s="124"/>
      <c r="F3" s="124"/>
      <c r="G3" s="124"/>
      <c r="H3" s="124"/>
      <c r="I3" s="124"/>
      <c r="J3" s="124"/>
    </row>
    <row r="4" spans="1:13" ht="17.45" customHeight="1" x14ac:dyDescent="0.2">
      <c r="A4" s="126"/>
      <c r="J4" s="10"/>
    </row>
    <row r="5" spans="1:13" ht="17.45" customHeight="1" x14ac:dyDescent="0.2">
      <c r="A5" s="123" t="s">
        <v>215</v>
      </c>
      <c r="C5" s="53" t="s">
        <v>216</v>
      </c>
      <c r="D5" s="10"/>
      <c r="E5" s="54" t="s">
        <v>56</v>
      </c>
      <c r="G5" s="53" t="s">
        <v>72</v>
      </c>
      <c r="I5" s="10"/>
      <c r="J5" s="10"/>
    </row>
    <row r="6" spans="1:13" ht="17.45" customHeight="1" x14ac:dyDescent="0.2">
      <c r="A6" s="123"/>
      <c r="C6" s="53"/>
      <c r="D6" s="10"/>
      <c r="E6" s="27"/>
      <c r="G6" s="53"/>
      <c r="I6" s="10"/>
      <c r="J6" s="10"/>
    </row>
    <row r="7" spans="1:13" ht="17.45" customHeight="1" x14ac:dyDescent="0.2">
      <c r="A7" s="48" t="s">
        <v>66</v>
      </c>
      <c r="C7" s="53" t="s">
        <v>217</v>
      </c>
      <c r="D7" s="10"/>
      <c r="E7" s="55" t="s">
        <v>70</v>
      </c>
      <c r="G7" s="53" t="s">
        <v>73</v>
      </c>
      <c r="I7" s="10"/>
      <c r="J7" s="10"/>
    </row>
    <row r="8" spans="1:13" ht="17.45" customHeight="1" x14ac:dyDescent="0.2">
      <c r="A8" s="48" t="s">
        <v>68</v>
      </c>
      <c r="C8" s="53"/>
      <c r="D8" s="10"/>
      <c r="E8" s="27"/>
      <c r="G8" s="53"/>
      <c r="I8" s="10"/>
      <c r="J8" s="10"/>
    </row>
    <row r="9" spans="1:13" ht="17.45" customHeight="1" x14ac:dyDescent="0.2">
      <c r="A9" s="48" t="s">
        <v>59</v>
      </c>
      <c r="C9" s="53" t="s">
        <v>54</v>
      </c>
      <c r="D9" s="10"/>
      <c r="E9" s="56" t="s">
        <v>55</v>
      </c>
      <c r="G9" s="53" t="s">
        <v>74</v>
      </c>
      <c r="I9" s="10"/>
      <c r="J9" s="10"/>
    </row>
    <row r="10" spans="1:13" ht="17.45" customHeight="1" x14ac:dyDescent="0.2">
      <c r="A10" s="48" t="s">
        <v>67</v>
      </c>
      <c r="C10" s="53"/>
      <c r="D10" s="10"/>
      <c r="E10" s="27"/>
      <c r="G10" s="53"/>
      <c r="I10" s="10"/>
    </row>
    <row r="11" spans="1:13" ht="17.45" customHeight="1" x14ac:dyDescent="0.2">
      <c r="A11" s="48" t="s">
        <v>175</v>
      </c>
      <c r="C11" s="53" t="s">
        <v>218</v>
      </c>
      <c r="D11" s="10"/>
      <c r="E11" s="57" t="s">
        <v>71</v>
      </c>
      <c r="G11" s="53" t="s">
        <v>75</v>
      </c>
      <c r="I11" s="10"/>
    </row>
    <row r="12" spans="1:13" ht="17.45" customHeight="1" x14ac:dyDescent="0.2">
      <c r="A12" s="123" t="s">
        <v>214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7.45" customHeight="1" x14ac:dyDescent="0.2">
      <c r="A13" s="123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7.45" customHeight="1" x14ac:dyDescent="0.2"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7.45" customHeight="1" x14ac:dyDescent="0.2">
      <c r="A15" s="49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7.45" customHeight="1" x14ac:dyDescent="0.2">
      <c r="A16" s="49"/>
    </row>
    <row r="17" spans="1:16" ht="17.45" customHeight="1" x14ac:dyDescent="0.2">
      <c r="A17" s="49"/>
    </row>
    <row r="18" spans="1:16" ht="17.45" customHeight="1" x14ac:dyDescent="0.2">
      <c r="A18" s="49"/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3">
      <c r="A21" s="50"/>
      <c r="K21" s="22"/>
    </row>
    <row r="22" spans="1:16" ht="17.45" customHeight="1" x14ac:dyDescent="0.3">
      <c r="A22" s="50"/>
      <c r="K22" s="6"/>
      <c r="M22" s="6"/>
      <c r="N22" s="6"/>
      <c r="O22" s="6"/>
      <c r="P22" s="6"/>
    </row>
    <row r="23" spans="1:16" ht="17.45" customHeight="1" x14ac:dyDescent="0.3">
      <c r="A23" s="50"/>
      <c r="K23" s="22"/>
      <c r="M23" s="6"/>
      <c r="N23" s="6"/>
      <c r="O23" s="6"/>
      <c r="P23" s="6"/>
    </row>
    <row r="24" spans="1:16" ht="17.45" customHeight="1" x14ac:dyDescent="0.3">
      <c r="A24" s="50"/>
      <c r="K24" s="6"/>
      <c r="M24" s="6"/>
      <c r="N24" s="6"/>
      <c r="O24" s="6"/>
      <c r="P24" s="6"/>
    </row>
    <row r="25" spans="1:16" ht="17.45" customHeight="1" x14ac:dyDescent="0.3">
      <c r="A25" s="50"/>
      <c r="K25" s="6"/>
      <c r="M25" s="6"/>
      <c r="N25" s="6"/>
      <c r="O25" s="6"/>
      <c r="P25" s="6"/>
    </row>
    <row r="26" spans="1:16" ht="17.45" customHeight="1" x14ac:dyDescent="0.3">
      <c r="A26" s="50"/>
      <c r="K26" s="6"/>
      <c r="M26" s="6"/>
      <c r="N26" s="6"/>
      <c r="O26" s="6"/>
      <c r="P26" s="6"/>
    </row>
    <row r="27" spans="1:16" ht="17.45" customHeight="1" x14ac:dyDescent="0.3">
      <c r="A27" s="50"/>
      <c r="K27" s="6"/>
      <c r="M27" s="6"/>
      <c r="N27" s="6"/>
      <c r="O27" s="6"/>
      <c r="P27" s="6"/>
    </row>
    <row r="28" spans="1:16" ht="17.45" customHeight="1" x14ac:dyDescent="0.3">
      <c r="A28" s="51"/>
      <c r="M28" s="6"/>
      <c r="N28" s="6"/>
      <c r="O28" s="6"/>
      <c r="P28" s="6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0/jFqfQxfS4Esrz5+2xLi5G1knGJppIiZ5HrPFFNbC2ZCY4nV5lo+txZpaZ/Mos4iPhyY8WVsk3VyM+IWvztCg==" saltValue="qDBHHHvJvTHW72HYjKPGAg==" spinCount="100000" sheet="1" objects="1" scenarios="1" autoFilter="0"/>
  <mergeCells count="4">
    <mergeCell ref="A12:A13"/>
    <mergeCell ref="C2:J3"/>
    <mergeCell ref="A1:A4"/>
    <mergeCell ref="A5:A6"/>
  </mergeCells>
  <phoneticPr fontId="11" type="noConversion"/>
  <hyperlinks>
    <hyperlink ref="A7" location="DATOS!A1" display="Datos de la Empresa" xr:uid="{00000000-0004-0000-0100-000000000000}"/>
    <hyperlink ref="A8" location="'INGRESOS Y EGRESOS'!A1" display="Ingresos y Egresos" xr:uid="{00000000-0004-0000-0100-000001000000}"/>
    <hyperlink ref="A9" location="IMPUESTOS!A1" display="Impuestos" xr:uid="{00000000-0004-0000-0100-000002000000}"/>
    <hyperlink ref="A10" location="TARIFAS!A1" display="Tablas y Tarifas de ISR" xr:uid="{00000000-0004-0000-0100-000003000000}"/>
    <hyperlink ref="A5:A6" location="MENU!A1" display="M e n ú" xr:uid="{00000000-0004-0000-0100-000004000000}"/>
    <hyperlink ref="A11" location="COEFICIENTE!A1" display="Coeficiente de Utilidad" xr:uid="{00000000-0004-0000-0100-000005000000}"/>
    <hyperlink ref="A12:A13" location="CONTACTO!A1" display="CONTACTO" xr:uid="{00000000-0004-0000-0100-000006000000}"/>
  </hyperlinks>
  <printOptions horizontalCentered="1"/>
  <pageMargins left="0.78740157480314965" right="0.78740157480314965" top="0.98425196850393704" bottom="0.98425196850393704" header="0" footer="0"/>
  <pageSetup scale="96" orientation="landscape" r:id="rId1"/>
  <headerFooter alignWithMargins="0">
    <oddHeader>&amp;R&amp;"Calibri"&amp;10&amp;K000000 Confidencial&amp;1#_x000D_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">
    <pageSetUpPr fitToPage="1"/>
  </sheetPr>
  <dimension ref="A1:R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5.7109375" defaultRowHeight="17.45" customHeight="1" x14ac:dyDescent="0.2"/>
  <cols>
    <col min="1" max="1" width="21.7109375" style="52" customWidth="1"/>
    <col min="2" max="2" width="1.7109375" style="28" customWidth="1"/>
    <col min="3" max="3" width="5.7109375" style="2"/>
    <col min="4" max="10" width="11.7109375" style="2" customWidth="1"/>
    <col min="11" max="16384" width="5.7109375" style="2"/>
  </cols>
  <sheetData>
    <row r="1" spans="1:18" ht="17.45" customHeight="1" x14ac:dyDescent="0.2">
      <c r="A1" s="125" t="s">
        <v>108</v>
      </c>
    </row>
    <row r="2" spans="1:18" ht="17.45" customHeight="1" x14ac:dyDescent="0.2">
      <c r="A2" s="125"/>
      <c r="D2" s="168" t="s">
        <v>21</v>
      </c>
      <c r="E2" s="168"/>
      <c r="F2" s="168"/>
      <c r="G2" s="168"/>
      <c r="H2" s="168"/>
      <c r="I2" s="168"/>
      <c r="J2" s="168"/>
    </row>
    <row r="3" spans="1:18" ht="17.45" customHeight="1" x14ac:dyDescent="0.2">
      <c r="A3" s="125"/>
      <c r="D3" s="168"/>
      <c r="E3" s="168"/>
      <c r="F3" s="168"/>
      <c r="G3" s="168"/>
      <c r="H3" s="168"/>
      <c r="I3" s="168"/>
      <c r="J3" s="168"/>
      <c r="K3" s="14"/>
      <c r="L3" s="14"/>
      <c r="M3" s="14"/>
      <c r="N3" s="14"/>
      <c r="O3" s="14"/>
      <c r="P3" s="14"/>
      <c r="Q3" s="14"/>
      <c r="R3" s="14"/>
    </row>
    <row r="4" spans="1:18" ht="17.45" customHeight="1" x14ac:dyDescent="0.2">
      <c r="A4" s="126"/>
      <c r="F4" s="8"/>
      <c r="G4" s="8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7.45" customHeight="1" x14ac:dyDescent="0.2">
      <c r="A5" s="123" t="s">
        <v>215</v>
      </c>
      <c r="F5" s="157" t="s">
        <v>97</v>
      </c>
      <c r="G5" s="157"/>
      <c r="H5" s="157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7.45" customHeight="1" x14ac:dyDescent="0.2">
      <c r="A6" s="123"/>
      <c r="F6" s="37"/>
      <c r="G6" s="37"/>
      <c r="H6" s="37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7.45" customHeight="1" x14ac:dyDescent="0.2">
      <c r="A7" s="48" t="s">
        <v>66</v>
      </c>
      <c r="F7" s="157" t="s">
        <v>99</v>
      </c>
      <c r="G7" s="157"/>
      <c r="H7" s="157"/>
      <c r="I7" s="14"/>
      <c r="J7" s="169" t="s">
        <v>131</v>
      </c>
      <c r="K7" s="169"/>
      <c r="L7" s="169"/>
      <c r="M7" s="14"/>
      <c r="N7" s="14"/>
      <c r="O7" s="14"/>
      <c r="P7" s="14"/>
      <c r="Q7" s="14"/>
      <c r="R7" s="14"/>
    </row>
    <row r="8" spans="1:18" ht="17.45" customHeight="1" x14ac:dyDescent="0.2">
      <c r="A8" s="48" t="s">
        <v>68</v>
      </c>
      <c r="F8" s="37"/>
      <c r="G8" s="37"/>
      <c r="H8" s="37"/>
      <c r="I8" s="14"/>
      <c r="J8" s="169"/>
      <c r="K8" s="169"/>
      <c r="L8" s="169"/>
    </row>
    <row r="9" spans="1:18" ht="17.45" customHeight="1" x14ac:dyDescent="0.2">
      <c r="A9" s="48" t="s">
        <v>59</v>
      </c>
      <c r="F9" s="157" t="s">
        <v>98</v>
      </c>
      <c r="G9" s="157"/>
      <c r="H9" s="157"/>
      <c r="I9" s="14"/>
    </row>
    <row r="10" spans="1:18" ht="17.45" customHeight="1" x14ac:dyDescent="0.2">
      <c r="A10" s="48" t="s">
        <v>67</v>
      </c>
      <c r="F10" s="37"/>
      <c r="G10" s="37"/>
      <c r="H10" s="37"/>
      <c r="I10" s="14"/>
    </row>
    <row r="11" spans="1:18" ht="17.45" customHeight="1" x14ac:dyDescent="0.2">
      <c r="A11" s="48" t="s">
        <v>175</v>
      </c>
      <c r="F11" s="157" t="s">
        <v>100</v>
      </c>
      <c r="G11" s="157"/>
      <c r="H11" s="157"/>
      <c r="I11" s="14"/>
    </row>
    <row r="12" spans="1:18" ht="17.45" customHeight="1" x14ac:dyDescent="0.2">
      <c r="A12" s="123" t="s">
        <v>214</v>
      </c>
      <c r="F12" s="37"/>
      <c r="G12" s="37"/>
      <c r="H12" s="37"/>
      <c r="I12" s="14"/>
    </row>
    <row r="13" spans="1:18" ht="17.45" customHeight="1" x14ac:dyDescent="0.2">
      <c r="A13" s="123"/>
      <c r="F13" s="157" t="s">
        <v>101</v>
      </c>
      <c r="G13" s="157"/>
      <c r="H13" s="157"/>
      <c r="I13" s="14"/>
    </row>
    <row r="14" spans="1:18" ht="17.45" customHeight="1" x14ac:dyDescent="0.2">
      <c r="F14" s="37"/>
      <c r="G14" s="37"/>
      <c r="H14" s="37"/>
      <c r="I14" s="14"/>
    </row>
    <row r="15" spans="1:18" ht="17.45" customHeight="1" x14ac:dyDescent="0.2">
      <c r="A15" s="49"/>
      <c r="F15" s="157" t="s">
        <v>102</v>
      </c>
      <c r="G15" s="157"/>
      <c r="H15" s="157"/>
    </row>
    <row r="16" spans="1:18" ht="17.45" customHeight="1" x14ac:dyDescent="0.2">
      <c r="A16" s="49"/>
      <c r="F16" s="24"/>
      <c r="G16" s="24"/>
      <c r="H16" s="24"/>
    </row>
    <row r="17" spans="1:8" ht="17.45" customHeight="1" x14ac:dyDescent="0.2">
      <c r="A17" s="49"/>
      <c r="F17" s="157" t="s">
        <v>195</v>
      </c>
      <c r="G17" s="157"/>
      <c r="H17" s="157"/>
    </row>
    <row r="18" spans="1:8" ht="17.45" customHeight="1" x14ac:dyDescent="0.2">
      <c r="A18" s="49"/>
      <c r="F18" s="24"/>
      <c r="G18" s="24"/>
      <c r="H18" s="24"/>
    </row>
    <row r="19" spans="1:8" ht="17.45" customHeight="1" x14ac:dyDescent="0.2">
      <c r="A19" s="49"/>
      <c r="F19" s="24"/>
      <c r="G19" s="24"/>
      <c r="H19" s="24"/>
    </row>
    <row r="20" spans="1:8" ht="17.45" customHeight="1" x14ac:dyDescent="0.2">
      <c r="A20" s="50"/>
      <c r="F20" s="24"/>
      <c r="G20" s="24"/>
      <c r="H20" s="24"/>
    </row>
    <row r="21" spans="1:8" ht="17.45" customHeight="1" x14ac:dyDescent="0.2">
      <c r="A21" s="50"/>
      <c r="F21" s="24"/>
      <c r="G21" s="24"/>
      <c r="H21" s="24"/>
    </row>
    <row r="22" spans="1:8" ht="17.45" customHeight="1" x14ac:dyDescent="0.2">
      <c r="A22" s="50"/>
      <c r="F22" s="24"/>
      <c r="G22" s="24"/>
      <c r="H22" s="24"/>
    </row>
    <row r="23" spans="1:8" ht="17.45" customHeight="1" x14ac:dyDescent="0.2">
      <c r="A23" s="50"/>
      <c r="F23" s="24"/>
      <c r="G23" s="24"/>
      <c r="H23" s="24"/>
    </row>
    <row r="24" spans="1:8" ht="17.45" customHeight="1" x14ac:dyDescent="0.2">
      <c r="A24" s="50"/>
      <c r="F24" s="24"/>
      <c r="G24" s="24"/>
      <c r="H24" s="24"/>
    </row>
    <row r="25" spans="1:8" ht="17.45" customHeight="1" x14ac:dyDescent="0.2">
      <c r="A25" s="50"/>
      <c r="F25" s="24"/>
      <c r="G25" s="24"/>
      <c r="H25" s="24"/>
    </row>
    <row r="26" spans="1:8" ht="17.45" customHeight="1" x14ac:dyDescent="0.2">
      <c r="A26" s="50"/>
      <c r="F26" s="24"/>
      <c r="G26" s="24"/>
      <c r="H26" s="24"/>
    </row>
    <row r="27" spans="1:8" ht="17.45" customHeight="1" x14ac:dyDescent="0.2">
      <c r="A27" s="50"/>
      <c r="F27" s="24"/>
      <c r="G27" s="24"/>
      <c r="H27" s="24"/>
    </row>
    <row r="28" spans="1:8" ht="17.45" customHeight="1" x14ac:dyDescent="0.2">
      <c r="A28" s="51"/>
      <c r="F28" s="24"/>
      <c r="G28" s="24"/>
      <c r="H28" s="24"/>
    </row>
    <row r="29" spans="1:8" ht="17.45" customHeight="1" x14ac:dyDescent="0.2">
      <c r="A29" s="51"/>
      <c r="F29" s="9"/>
      <c r="G29" s="9"/>
    </row>
    <row r="30" spans="1:8" ht="17.45" customHeight="1" x14ac:dyDescent="0.2">
      <c r="A30" s="51"/>
      <c r="F30" s="9"/>
      <c r="G30" s="9"/>
    </row>
    <row r="31" spans="1:8" ht="17.45" customHeight="1" x14ac:dyDescent="0.2">
      <c r="A31" s="51"/>
    </row>
    <row r="32" spans="1:8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2aTAVzOe7+sMgTGQUBbN4FnVY7ShuQU9Hs16NJrj7wVltLCZxn7F7QkWohcEejkP6qchysYwUs2I3QH6j+kGFA==" saltValue="mmh2H4OUH51MVc+9fZvFog==" spinCount="100000" sheet="1" objects="1" scenarios="1" formatColumns="0" formatRows="0" autoFilter="0"/>
  <mergeCells count="12">
    <mergeCell ref="F17:H17"/>
    <mergeCell ref="A1:A4"/>
    <mergeCell ref="A5:A6"/>
    <mergeCell ref="F13:H13"/>
    <mergeCell ref="F15:H15"/>
    <mergeCell ref="D2:J3"/>
    <mergeCell ref="F5:H5"/>
    <mergeCell ref="F7:H7"/>
    <mergeCell ref="F9:H9"/>
    <mergeCell ref="F11:H11"/>
    <mergeCell ref="J7:L8"/>
    <mergeCell ref="A12:A13"/>
  </mergeCells>
  <phoneticPr fontId="0" type="noConversion"/>
  <hyperlinks>
    <hyperlink ref="F5:H5" location="'IMP-ENE FEB'!A1" display="1o BIMESTRE - ENERO - FEBRERO" xr:uid="{00000000-0004-0000-1300-000000000000}"/>
    <hyperlink ref="F7:H7" location="'IMP-MAR ABR'!A1" display="2o. BIMESTRE - MARZO - ABRIL" xr:uid="{00000000-0004-0000-1300-000001000000}"/>
    <hyperlink ref="F9:H9" location="'IMP-MAY JUN'!A1" display="3o. BIMESTRE - MAYO - JUNIO" xr:uid="{00000000-0004-0000-1300-000002000000}"/>
    <hyperlink ref="F11:H11" location="'IMP-JUL AGO'!A1" display="4o BIMESTRE - JULIO - AGOSTO" xr:uid="{00000000-0004-0000-1300-000003000000}"/>
    <hyperlink ref="F13:H13" location="'IMP-SEP OCT'!A1" display="5o BIMESTRE - SEPTIEMBRE - OCTUBRE" xr:uid="{00000000-0004-0000-1300-000004000000}"/>
    <hyperlink ref="F15:H15" location="'IMP-NOV DIC'!A1" display="6o. BIMESTRE - NOVIEMBRE - DICIEMBRE" xr:uid="{00000000-0004-0000-1300-000005000000}"/>
    <hyperlink ref="J7:K7" location="'EG-MAR ABR'!A1" display="EGRESOS" xr:uid="{00000000-0004-0000-1300-000006000000}"/>
    <hyperlink ref="J7:L8" location="RESUMEN!A1" display="RESUMEN" xr:uid="{00000000-0004-0000-1300-000007000000}"/>
    <hyperlink ref="F17:H17" location="ANUAL!A1" display="CALCULO ANUAL" xr:uid="{00000000-0004-0000-1300-000008000000}"/>
    <hyperlink ref="A7" location="DATOS!A1" display="Datos de la Empresa" xr:uid="{00000000-0004-0000-1300-000009000000}"/>
    <hyperlink ref="A8" location="'INGRESOS Y EGRESOS'!A1" display="Ingresos y Egresos" xr:uid="{00000000-0004-0000-1300-00000A000000}"/>
    <hyperlink ref="A9" location="IMPUESTOS!A1" display="Impuestos" xr:uid="{00000000-0004-0000-1300-00000B000000}"/>
    <hyperlink ref="A10" location="TARIFAS!A1" display="Tablas y Tarifas de ISR" xr:uid="{00000000-0004-0000-1300-00000C000000}"/>
    <hyperlink ref="A5:A6" location="MENU!A1" display="M e n ú" xr:uid="{00000000-0004-0000-1300-00000D000000}"/>
    <hyperlink ref="A11" location="COEFICIENTE!A1" display="Coeficiente de Utilidad" xr:uid="{00000000-0004-0000-1300-00000E000000}"/>
    <hyperlink ref="A12:A13" location="CONTACTO!A1" display="CONTACTO" xr:uid="{00000000-0004-0000-1300-00000F000000}"/>
  </hyperlinks>
  <printOptions horizontalCentered="1" verticalCentered="1"/>
  <pageMargins left="0.78740157480314965" right="0.78740157480314965" top="0.98425196850393704" bottom="0.98425196850393704" header="0" footer="0"/>
  <pageSetup scale="64" orientation="landscape" r:id="rId1"/>
  <headerFooter alignWithMargins="0">
    <oddHeader>&amp;R&amp;"Calibri"&amp;10&amp;K000000 Confidencial&amp;1#_x000D_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5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5" ht="17.45" customHeight="1" x14ac:dyDescent="0.25">
      <c r="A3" s="125"/>
      <c r="C3" s="170" t="str">
        <f>"IMPUESTOS DE ENERO - FEBRERO DE "&amp;DATOS!E10</f>
        <v>IMPUESTOS DE ENERO - FEBRERO DE 2024</v>
      </c>
      <c r="D3" s="170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ROUND('ING-ENE FEB'!G9,0)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/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ROUND('EG-ENE FEB'!G9,0)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71"/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ROUND('ING-ENE FEB'!G12,0)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IF(E25=0,0,LOOKUP(E25,'ISRENE FEB'!C8:C18))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IF(E25=0,0,LOOKUP(E25,'ISRENE FEB'!C8:C18,'ISRENE FEB'!F8:F18))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IF(E25=0,0,LOOKUP(E25,'ISRENE FEB'!C8:C18,'ISRENE FEB'!E8:E18))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IF(DATOS!I17="NO",'ING-ENE FEB'!K9,'ING-ENE FEB'!K12)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>
        <v>0</v>
      </c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3">
      <c r="A45" s="51"/>
      <c r="C45" s="117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'ING-ENE FEB'!Q10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'ING-ENE FEB'!S10</f>
        <v>0</v>
      </c>
    </row>
    <row r="49" spans="2:5" ht="17.45" customHeight="1" x14ac:dyDescent="0.2">
      <c r="C49" s="69" t="s">
        <v>201</v>
      </c>
      <c r="D49" s="69" t="s">
        <v>139</v>
      </c>
      <c r="E49" s="73">
        <f>'ING-ENE FEB'!R10</f>
        <v>0</v>
      </c>
    </row>
    <row r="50" spans="2:5" ht="17.45" customHeight="1" x14ac:dyDescent="0.2">
      <c r="C50" s="69" t="s">
        <v>201</v>
      </c>
      <c r="D50" s="69" t="s">
        <v>140</v>
      </c>
      <c r="E50" s="73">
        <f>'ING-ENE FEB'!P10</f>
        <v>0</v>
      </c>
    </row>
    <row r="51" spans="2:5" ht="17.45" customHeight="1" x14ac:dyDescent="0.2">
      <c r="C51" s="69" t="s">
        <v>201</v>
      </c>
      <c r="D51" s="69" t="s">
        <v>141</v>
      </c>
      <c r="E51" s="73">
        <f>'ING-ENE FEB'!O10</f>
        <v>0</v>
      </c>
    </row>
    <row r="52" spans="2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2:5" ht="17.45" customHeight="1" x14ac:dyDescent="0.2">
      <c r="B53" s="10"/>
      <c r="C53" s="10"/>
      <c r="E53" s="10"/>
    </row>
    <row r="54" spans="2:5" ht="17.45" customHeight="1" x14ac:dyDescent="0.2">
      <c r="C54" s="69" t="s">
        <v>199</v>
      </c>
      <c r="D54" s="69" t="s">
        <v>17</v>
      </c>
      <c r="E54" s="73">
        <f>ROUND('ING-ENE FEB'!I10,0)</f>
        <v>0</v>
      </c>
    </row>
    <row r="55" spans="2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2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2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2:5" ht="17.45" customHeight="1" x14ac:dyDescent="0.2">
      <c r="C58" s="69" t="s">
        <v>6</v>
      </c>
      <c r="D58" s="69" t="s">
        <v>18</v>
      </c>
      <c r="E58" s="73">
        <f>ROUND('ING-ENE FEB'!L10,0)</f>
        <v>0</v>
      </c>
    </row>
    <row r="59" spans="2:5" ht="17.45" customHeight="1" x14ac:dyDescent="0.2">
      <c r="C59" s="69" t="s">
        <v>199</v>
      </c>
      <c r="D59" s="69" t="s">
        <v>142</v>
      </c>
      <c r="E59" s="73">
        <f>ROUND('EG-ENE FEB'!I10,0)</f>
        <v>0</v>
      </c>
    </row>
    <row r="60" spans="2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2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2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2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2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  <c r="E78" s="10"/>
    </row>
    <row r="79" spans="3:5" ht="17.45" customHeight="1" x14ac:dyDescent="0.2">
      <c r="C79" s="69" t="s">
        <v>199</v>
      </c>
      <c r="D79" s="69" t="s">
        <v>112</v>
      </c>
      <c r="E79" s="73">
        <f>ROUND('ING-ENE FEB'!J10,0)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ROUND('EG-ENE FEB'!J10,0)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71"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wE/YR9VrzClcD2pY/nFaS+RYNIjFTxTE+fPBExVFqpN03Dc5TSoM9tn9V6p4j6SdFJ9mkQ52LvhoQzYAcXmR7g==" saltValue="FbfHB8Zz8e/Q4sC/rdixsA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400-000000000000}"/>
    <hyperlink ref="A8" location="'INGRESOS Y EGRESOS'!A1" display="Ingresos y Egresos" xr:uid="{00000000-0004-0000-1400-000001000000}"/>
    <hyperlink ref="A9" location="IMPUESTOS!A1" display="Impuestos" xr:uid="{00000000-0004-0000-1400-000002000000}"/>
    <hyperlink ref="A10" location="TARIFAS!A1" display="Tablas y Tarifas de ISR" xr:uid="{00000000-0004-0000-1400-000003000000}"/>
    <hyperlink ref="A5:A6" location="MENU!A1" display="M e n ú" xr:uid="{00000000-0004-0000-1400-000004000000}"/>
    <hyperlink ref="A11" location="COEFICIENTE!A1" display="Coeficiente de Utilidad" xr:uid="{00000000-0004-0000-1400-000005000000}"/>
    <hyperlink ref="A12:A13" location="CONTACTO!A1" display="CONTACTO" xr:uid="{00000000-0004-0000-14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Seleccionar giro o actividad" promptTitle="Seleccionar giro o actividad" xr:uid="{00000000-0002-0000-1400-000000000000}">
          <x14:formula1>
            <xm:f>LISTA!$B$29:$B$34</xm:f>
          </x14:formula1>
          <xm:sqref>D44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5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5" ht="17.45" customHeight="1" x14ac:dyDescent="0.25">
      <c r="A3" s="125"/>
      <c r="C3" s="170" t="str">
        <f>"IMPUESTOS DE MARZO - ABRIL DE "&amp;DATOS!E10</f>
        <v>IMPUESTOS DE MARZO - ABRIL DE 2024</v>
      </c>
      <c r="D3" s="170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ROUND('ING-MAR ABR'!G9,0)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>
        <v>0</v>
      </c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ROUND('EG-MAR ABR'!G9,0)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108">
        <f>'IMP-ENE FEB'!E12</f>
        <v>0</v>
      </c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ROUND('ING-MAR ABR'!G12,0)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IF(E25=0,0,LOOKUP(E25,'ISRMAR ABR'!C8:C18))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IF(E25=0,0,LOOKUP(E25,'ISRMAR ABR'!C8:C18,'ISRMAR ABR'!F8:F18))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IF(E25=0,0,LOOKUP(E25,'ISRMAR ABR'!C8:C18,'ISRMAR ABR'!E8:E18))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IF(DATOS!I17="NO",'ING-MAR ABR'!K9,'ING-MAR ABR'!K12)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>
        <v>0</v>
      </c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f>IF(DATOS!I16="SI",'IMP-ENE FEB'!E40+'IMP-ENE FEB'!E41,0)</f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25">
      <c r="A45" s="51"/>
      <c r="C45" s="118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'ING-MAR ABR'!Q10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'ING-MAR ABR'!S10</f>
        <v>0</v>
      </c>
    </row>
    <row r="49" spans="3:5" ht="17.45" customHeight="1" x14ac:dyDescent="0.2">
      <c r="C49" s="69" t="s">
        <v>201</v>
      </c>
      <c r="D49" s="69" t="s">
        <v>139</v>
      </c>
      <c r="E49" s="73">
        <f>'ING-MAR ABR'!R10</f>
        <v>0</v>
      </c>
    </row>
    <row r="50" spans="3:5" ht="17.45" customHeight="1" x14ac:dyDescent="0.2">
      <c r="C50" s="69" t="s">
        <v>201</v>
      </c>
      <c r="D50" s="69" t="s">
        <v>140</v>
      </c>
      <c r="E50" s="73">
        <f>'ING-MAR ABR'!P10</f>
        <v>0</v>
      </c>
    </row>
    <row r="51" spans="3:5" ht="17.45" customHeight="1" x14ac:dyDescent="0.2">
      <c r="C51" s="69" t="s">
        <v>201</v>
      </c>
      <c r="D51" s="69" t="s">
        <v>141</v>
      </c>
      <c r="E51" s="73">
        <f>'ING-MAR ABR'!O10</f>
        <v>0</v>
      </c>
    </row>
    <row r="52" spans="3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3:5" ht="17.45" customHeight="1" x14ac:dyDescent="0.2">
      <c r="C53" s="10"/>
      <c r="E53" s="10"/>
    </row>
    <row r="54" spans="3:5" ht="17.45" customHeight="1" x14ac:dyDescent="0.2">
      <c r="C54" s="69" t="s">
        <v>199</v>
      </c>
      <c r="D54" s="69" t="s">
        <v>17</v>
      </c>
      <c r="E54" s="73">
        <f>ROUND('ING-MAR ABR'!I10,0)</f>
        <v>0</v>
      </c>
    </row>
    <row r="55" spans="3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3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3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3:5" ht="17.45" customHeight="1" x14ac:dyDescent="0.2">
      <c r="C58" s="69" t="s">
        <v>6</v>
      </c>
      <c r="D58" s="69" t="s">
        <v>18</v>
      </c>
      <c r="E58" s="73">
        <f>ROUND('ING-MAR ABR'!L10,0)</f>
        <v>0</v>
      </c>
    </row>
    <row r="59" spans="3:5" ht="17.45" customHeight="1" x14ac:dyDescent="0.2">
      <c r="C59" s="69" t="s">
        <v>199</v>
      </c>
      <c r="D59" s="69" t="s">
        <v>142</v>
      </c>
      <c r="E59" s="73">
        <f>ROUND('EG-MAR ABR'!I10,0)</f>
        <v>0</v>
      </c>
    </row>
    <row r="60" spans="3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3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3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3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3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  <c r="E78" s="10"/>
    </row>
    <row r="79" spans="3:5" ht="17.45" customHeight="1" x14ac:dyDescent="0.2">
      <c r="C79" s="69" t="s">
        <v>199</v>
      </c>
      <c r="D79" s="69" t="s">
        <v>112</v>
      </c>
      <c r="E79" s="73">
        <f>ROUND('ING-MAR ABR'!J10,0)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ROUND('EG-MAR ABR'!J10,0)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108">
        <f>-IF('IMP-ENE FEB'!E89&lt;0,'IMP-ENE FEB'!E89,0)</f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ZHLwYiSr49z2hJPdGLk2VuFMd/4W+AuDtHjX2vTBYHP4cpIGlWe/Xg/MdyBW2qQVQchXlz8xKgFuu00ms7uuqg==" saltValue="k/ddwxYoalrefIq3lSVLjg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500-000000000000}"/>
    <hyperlink ref="A8" location="'INGRESOS Y EGRESOS'!A1" display="Ingresos y Egresos" xr:uid="{00000000-0004-0000-1500-000001000000}"/>
    <hyperlink ref="A9" location="IMPUESTOS!A1" display="Impuestos" xr:uid="{00000000-0004-0000-1500-000002000000}"/>
    <hyperlink ref="A10" location="TARIFAS!A1" display="Tablas y Tarifas de ISR" xr:uid="{00000000-0004-0000-1500-000003000000}"/>
    <hyperlink ref="A5:A6" location="MENU!A1" display="M e n ú" xr:uid="{00000000-0004-0000-1500-000004000000}"/>
    <hyperlink ref="A11" location="COEFICIENTE!A1" display="Coeficiente de Utilidad" xr:uid="{00000000-0004-0000-1500-000005000000}"/>
    <hyperlink ref="A12:A13" location="CONTACTO!A1" display="CONTACTO" xr:uid="{00000000-0004-0000-15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5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5" ht="17.45" customHeight="1" x14ac:dyDescent="0.25">
      <c r="A3" s="125"/>
      <c r="C3" s="170" t="str">
        <f>"IMPUESTOS DE MAYO - JUNIO DE "&amp;DATOS!E10</f>
        <v>IMPUESTOS DE MAYO - JUNIO DE 2024</v>
      </c>
      <c r="D3" s="170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ROUND('ING-MAY JUN'!G9,0)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>
        <v>0</v>
      </c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ROUND('EG-MAY JUN'!G9,0)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108">
        <f>'IMP-MAR ABR'!E12</f>
        <v>0</v>
      </c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ROUND('ING-MAY JUN'!G12,0)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IF(E25=0,0,LOOKUP(E25,'ISRMAY JUN'!C8:C18))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IF(E25=0,0,LOOKUP(E25,'ISRMAY JUN'!C8:C18,'ISRMAY JUN'!F8:F18))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IF(E25=0,0,LOOKUP(E25,'ISRMAY JUN'!C8:C18,'ISRMAY JUN'!E8:E18))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IF(DATOS!I17="NO",'ING-MAY JUN'!K9,'ING-MAY JUN'!K12)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>
        <v>0</v>
      </c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f>IF(DATOS!I16="SI",'IMP-MAR ABR'!E40+'IMP-MAR ABR'!E41,0)</f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25">
      <c r="A45" s="51"/>
      <c r="C45" s="118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'ING-MAY JUN'!Q10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'ING-MAY JUN'!S10</f>
        <v>0</v>
      </c>
    </row>
    <row r="49" spans="3:5" ht="17.45" customHeight="1" x14ac:dyDescent="0.2">
      <c r="C49" s="69" t="s">
        <v>201</v>
      </c>
      <c r="D49" s="69" t="s">
        <v>139</v>
      </c>
      <c r="E49" s="73">
        <f>'ING-MAY JUN'!R10</f>
        <v>0</v>
      </c>
    </row>
    <row r="50" spans="3:5" ht="17.45" customHeight="1" x14ac:dyDescent="0.2">
      <c r="C50" s="69" t="s">
        <v>201</v>
      </c>
      <c r="D50" s="69" t="s">
        <v>140</v>
      </c>
      <c r="E50" s="73">
        <f>'ING-MAY JUN'!P10</f>
        <v>0</v>
      </c>
    </row>
    <row r="51" spans="3:5" ht="17.45" customHeight="1" x14ac:dyDescent="0.2">
      <c r="C51" s="69" t="s">
        <v>201</v>
      </c>
      <c r="D51" s="69" t="s">
        <v>141</v>
      </c>
      <c r="E51" s="73">
        <f>'ING-MAY JUN'!O10</f>
        <v>0</v>
      </c>
    </row>
    <row r="52" spans="3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3:5" ht="17.45" customHeight="1" x14ac:dyDescent="0.2">
      <c r="C53" s="10"/>
      <c r="E53" s="10"/>
    </row>
    <row r="54" spans="3:5" ht="17.45" customHeight="1" x14ac:dyDescent="0.2">
      <c r="C54" s="69" t="s">
        <v>199</v>
      </c>
      <c r="D54" s="69" t="s">
        <v>17</v>
      </c>
      <c r="E54" s="73">
        <f>ROUND('ING-MAY JUN'!I10,0)</f>
        <v>0</v>
      </c>
    </row>
    <row r="55" spans="3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3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3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3:5" ht="17.45" customHeight="1" x14ac:dyDescent="0.2">
      <c r="C58" s="69" t="s">
        <v>6</v>
      </c>
      <c r="D58" s="69" t="s">
        <v>18</v>
      </c>
      <c r="E58" s="73">
        <f>ROUND('ING-MAY JUN'!L10,0)</f>
        <v>0</v>
      </c>
    </row>
    <row r="59" spans="3:5" ht="17.45" customHeight="1" x14ac:dyDescent="0.2">
      <c r="C59" s="69" t="s">
        <v>199</v>
      </c>
      <c r="D59" s="69" t="s">
        <v>142</v>
      </c>
      <c r="E59" s="73">
        <f>ROUND('EG-MAY JUN'!I10,0)</f>
        <v>0</v>
      </c>
    </row>
    <row r="60" spans="3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3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3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3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3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  <c r="E78" s="10"/>
    </row>
    <row r="79" spans="3:5" ht="17.45" customHeight="1" x14ac:dyDescent="0.2">
      <c r="C79" s="69" t="s">
        <v>199</v>
      </c>
      <c r="D79" s="69" t="s">
        <v>112</v>
      </c>
      <c r="E79" s="73">
        <f>ROUND('ING-MAY JUN'!J10,0)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ROUND('EG-MAY JUN'!J10,0)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108">
        <f>-IF('IMP-MAR ABR'!E89&lt;0,'IMP-MAR ABR'!E89,0)</f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Tf5dDBI3NHync5h8vN3h8FG9eQ0zYLlvdHPRp+4DHfC+sJB/sNR6vvlRNxGUwkt57ADdD9LoNCDWEh/v/KIb6A==" saltValue="/hRII+6wa9i2LxIKRGUS7Q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600-000000000000}"/>
    <hyperlink ref="A8" location="'INGRESOS Y EGRESOS'!A1" display="Ingresos y Egresos" xr:uid="{00000000-0004-0000-1600-000001000000}"/>
    <hyperlink ref="A9" location="IMPUESTOS!A1" display="Impuestos" xr:uid="{00000000-0004-0000-1600-000002000000}"/>
    <hyperlink ref="A10" location="TARIFAS!A1" display="Tablas y Tarifas de ISR" xr:uid="{00000000-0004-0000-1600-000003000000}"/>
    <hyperlink ref="A5:A6" location="MENU!A1" display="M e n ú" xr:uid="{00000000-0004-0000-1600-000004000000}"/>
    <hyperlink ref="A11" location="COEFICIENTE!A1" display="Coeficiente de Utilidad" xr:uid="{00000000-0004-0000-1600-000005000000}"/>
    <hyperlink ref="A12:A13" location="CONTACTO!A1" display="CONTACTO" xr:uid="{00000000-0004-0000-16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5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5" ht="17.45" customHeight="1" x14ac:dyDescent="0.25">
      <c r="A3" s="125"/>
      <c r="C3" s="170" t="str">
        <f>"IMPUESTOS DE JULIO - AGOSTO DE "&amp;DATOS!E10</f>
        <v>IMPUESTOS DE JULIO - AGOSTO DE 2024</v>
      </c>
      <c r="D3" s="170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ROUND('ING-JUL AGO'!G9,0)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>
        <v>0</v>
      </c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ROUND('EG-JUL AGO'!G9,0)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108">
        <f>'IMP-MAY JUN'!E12</f>
        <v>0</v>
      </c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ROUND('ING-JUL AGO'!G12,0)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IF(E25=0,0,LOOKUP(E25,'ISRJUL AGO'!C8:C18))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IF(E25=0,0,LOOKUP(E25,'ISRJUL AGO'!C8:C18,'ISRJUL AGO'!F8:F18))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IF(E25=0,0,LOOKUP(E25,'ISRJUL AGO'!C8:C18,'ISRJUL AGO'!E8:E18))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IF(DATOS!I17="NO",'ING-JUL AGO'!K9,'ING-JUL AGO'!K12)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>
        <v>0</v>
      </c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f>IF(DATOS!I16="SI",'IMP-MAY JUN'!E40+'IMP-MAY JUN'!E41,0)</f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25">
      <c r="A45" s="51"/>
      <c r="C45" s="118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'ING-JUL AGO'!Q10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'ING-JUL AGO'!S10</f>
        <v>0</v>
      </c>
    </row>
    <row r="49" spans="3:5" ht="17.45" customHeight="1" x14ac:dyDescent="0.2">
      <c r="C49" s="69" t="s">
        <v>201</v>
      </c>
      <c r="D49" s="69" t="s">
        <v>139</v>
      </c>
      <c r="E49" s="73">
        <f>'ING-JUL AGO'!R10</f>
        <v>0</v>
      </c>
    </row>
    <row r="50" spans="3:5" ht="17.45" customHeight="1" x14ac:dyDescent="0.2">
      <c r="C50" s="69" t="s">
        <v>201</v>
      </c>
      <c r="D50" s="69" t="s">
        <v>140</v>
      </c>
      <c r="E50" s="73">
        <f>'ING-JUL AGO'!P10</f>
        <v>0</v>
      </c>
    </row>
    <row r="51" spans="3:5" ht="17.45" customHeight="1" x14ac:dyDescent="0.2">
      <c r="C51" s="69" t="s">
        <v>201</v>
      </c>
      <c r="D51" s="69" t="s">
        <v>141</v>
      </c>
      <c r="E51" s="73">
        <f>'ING-JUL AGO'!O10</f>
        <v>0</v>
      </c>
    </row>
    <row r="52" spans="3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3:5" ht="17.45" customHeight="1" x14ac:dyDescent="0.2">
      <c r="C53" s="10"/>
      <c r="E53" s="10"/>
    </row>
    <row r="54" spans="3:5" ht="17.45" customHeight="1" x14ac:dyDescent="0.2">
      <c r="C54" s="69" t="s">
        <v>199</v>
      </c>
      <c r="D54" s="69" t="s">
        <v>17</v>
      </c>
      <c r="E54" s="73">
        <f>ROUND('ING-JUL AGO'!I10,0)</f>
        <v>0</v>
      </c>
    </row>
    <row r="55" spans="3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3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3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3:5" ht="17.45" customHeight="1" x14ac:dyDescent="0.2">
      <c r="C58" s="69" t="s">
        <v>6</v>
      </c>
      <c r="D58" s="69" t="s">
        <v>18</v>
      </c>
      <c r="E58" s="73">
        <f>ROUND('ING-JUL AGO'!L10,0)</f>
        <v>0</v>
      </c>
    </row>
    <row r="59" spans="3:5" ht="17.45" customHeight="1" x14ac:dyDescent="0.2">
      <c r="C59" s="69" t="s">
        <v>199</v>
      </c>
      <c r="D59" s="69" t="s">
        <v>142</v>
      </c>
      <c r="E59" s="73">
        <f>ROUND('EG-JUL AGO'!I10,0)</f>
        <v>0</v>
      </c>
    </row>
    <row r="60" spans="3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3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3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3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3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  <c r="E78" s="10"/>
    </row>
    <row r="79" spans="3:5" ht="17.45" customHeight="1" x14ac:dyDescent="0.2">
      <c r="C79" s="69" t="s">
        <v>199</v>
      </c>
      <c r="D79" s="69" t="s">
        <v>112</v>
      </c>
      <c r="E79" s="73">
        <f>ROUND('ING-JUL AGO'!J10,0)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ROUND('EG-JUL AGO'!J10,0)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108">
        <f>-IF('IMP-MAY JUN'!E89&lt;0,'IMP-MAY JUN'!E89,0)</f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K67oOXBgeNAqtrNQdcdaCpaSQo8rIuHyUC3cQ8yCx8G5nhYAZiiKUWH+Grptsi5DnHtHxy8cKrfuCkIMbNPG7Q==" saltValue="sRdWCb5/Ta/6lbwvnJFJcw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700-000000000000}"/>
    <hyperlink ref="A8" location="'INGRESOS Y EGRESOS'!A1" display="Ingresos y Egresos" xr:uid="{00000000-0004-0000-1700-000001000000}"/>
    <hyperlink ref="A9" location="IMPUESTOS!A1" display="Impuestos" xr:uid="{00000000-0004-0000-1700-000002000000}"/>
    <hyperlink ref="A10" location="TARIFAS!A1" display="Tablas y Tarifas de ISR" xr:uid="{00000000-0004-0000-1700-000003000000}"/>
    <hyperlink ref="A5:A6" location="MENU!A1" display="M e n ú" xr:uid="{00000000-0004-0000-1700-000004000000}"/>
    <hyperlink ref="A11" location="COEFICIENTE!A1" display="Coeficiente de Utilidad" xr:uid="{00000000-0004-0000-1700-000005000000}"/>
    <hyperlink ref="A12:A13" location="CONTACTO!A1" display="CONTACTO" xr:uid="{00000000-0004-0000-17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5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5" ht="17.45" customHeight="1" x14ac:dyDescent="0.25">
      <c r="A3" s="125"/>
      <c r="C3" s="170" t="str">
        <f>"IMPUESTOS DE SEPTIEMBRE - OCTUBRE DE "&amp;DATOS!E10</f>
        <v>IMPUESTOS DE SEPTIEMBRE - OCTUBRE DE 2024</v>
      </c>
      <c r="D3" s="170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ROUND('ING-SEP OCT'!G9,0)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>
        <v>0</v>
      </c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ROUND('EG-SEP OCT'!G9,0)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108">
        <f>'IMP-JUL AGO'!E12</f>
        <v>0</v>
      </c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ROUND('ING-SEP OCT'!G12,0)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IF(E25=0,0,LOOKUP(E25,'ISRSEP OCT'!C8:C18))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IF(E25=0,0,LOOKUP(E25,'ISRSEP OCT'!C8:C18,'ISRSEP OCT'!F8:F18))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IF(E25=0,0,LOOKUP(E25,'ISRSEP OCT'!C8:C18,'ISRSEP OCT'!E8:E18))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IF(DATOS!I17="NO",'ING-SEP OCT'!K9,'ING-SEP OCT'!K12)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>
        <v>0</v>
      </c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f>IF(DATOS!I16="SI",'IMP-JUL AGO'!E40+'IMP-JUL AGO'!E41,0)</f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25">
      <c r="A45" s="51"/>
      <c r="C45" s="118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'ING-SEP OCT'!Q10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'ING-SEP OCT'!S10</f>
        <v>0</v>
      </c>
    </row>
    <row r="49" spans="3:5" ht="17.45" customHeight="1" x14ac:dyDescent="0.2">
      <c r="C49" s="69" t="s">
        <v>201</v>
      </c>
      <c r="D49" s="69" t="s">
        <v>139</v>
      </c>
      <c r="E49" s="73">
        <f>'ING-SEP OCT'!R10</f>
        <v>0</v>
      </c>
    </row>
    <row r="50" spans="3:5" ht="17.45" customHeight="1" x14ac:dyDescent="0.2">
      <c r="C50" s="69" t="s">
        <v>201</v>
      </c>
      <c r="D50" s="69" t="s">
        <v>140</v>
      </c>
      <c r="E50" s="73">
        <f>'ING-SEP OCT'!P10</f>
        <v>0</v>
      </c>
    </row>
    <row r="51" spans="3:5" ht="17.45" customHeight="1" x14ac:dyDescent="0.2">
      <c r="C51" s="69" t="s">
        <v>201</v>
      </c>
      <c r="D51" s="69" t="s">
        <v>141</v>
      </c>
      <c r="E51" s="73">
        <f>'ING-SEP OCT'!O10</f>
        <v>0</v>
      </c>
    </row>
    <row r="52" spans="3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3:5" ht="17.45" customHeight="1" x14ac:dyDescent="0.2">
      <c r="C53" s="10"/>
      <c r="E53" s="10"/>
    </row>
    <row r="54" spans="3:5" ht="17.45" customHeight="1" x14ac:dyDescent="0.2">
      <c r="C54" s="69" t="s">
        <v>199</v>
      </c>
      <c r="D54" s="69" t="s">
        <v>17</v>
      </c>
      <c r="E54" s="73">
        <f>ROUND('ING-SEP OCT'!I10,0)</f>
        <v>0</v>
      </c>
    </row>
    <row r="55" spans="3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3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3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3:5" ht="17.45" customHeight="1" x14ac:dyDescent="0.2">
      <c r="C58" s="69" t="s">
        <v>6</v>
      </c>
      <c r="D58" s="69" t="s">
        <v>18</v>
      </c>
      <c r="E58" s="73">
        <f>ROUND('ING-SEP OCT'!L10,0)</f>
        <v>0</v>
      </c>
    </row>
    <row r="59" spans="3:5" ht="17.45" customHeight="1" x14ac:dyDescent="0.2">
      <c r="C59" s="69" t="s">
        <v>199</v>
      </c>
      <c r="D59" s="69" t="s">
        <v>142</v>
      </c>
      <c r="E59" s="73">
        <f>ROUND('EG-SEP OCT'!I10,0)</f>
        <v>0</v>
      </c>
    </row>
    <row r="60" spans="3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3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3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3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3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  <c r="E78" s="10"/>
    </row>
    <row r="79" spans="3:5" ht="17.45" customHeight="1" x14ac:dyDescent="0.2">
      <c r="C79" s="69" t="s">
        <v>199</v>
      </c>
      <c r="D79" s="69" t="s">
        <v>112</v>
      </c>
      <c r="E79" s="73">
        <f>ROUND('ING-SEP OCT'!J10,0)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ROUND('EG-SEP OCT'!J10,0)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108">
        <f>-IF('IMP-JUL AGO'!E89&lt;0,'IMP-JUL AGO'!E89,0)</f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Jjqdm9tZVDfzeHV0lTVi6mk/ex1WrObk4adCo8dWZ8iCI7JDMNS5mOS1JzQ6DfiucF1nurDf8m5cQP3pDSvq0A==" saltValue="Rtl+xKKMI6oTlnR77LCNGA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800-000000000000}"/>
    <hyperlink ref="A8" location="'INGRESOS Y EGRESOS'!A1" display="Ingresos y Egresos" xr:uid="{00000000-0004-0000-1800-000001000000}"/>
    <hyperlink ref="A9" location="IMPUESTOS!A1" display="Impuestos" xr:uid="{00000000-0004-0000-1800-000002000000}"/>
    <hyperlink ref="A10" location="TARIFAS!A1" display="Tablas y Tarifas de ISR" xr:uid="{00000000-0004-0000-1800-000003000000}"/>
    <hyperlink ref="A5:A6" location="MENU!A1" display="M e n ú" xr:uid="{00000000-0004-0000-1800-000004000000}"/>
    <hyperlink ref="A11" location="COEFICIENTE!A1" display="Coeficiente de Utilidad" xr:uid="{00000000-0004-0000-1800-000005000000}"/>
    <hyperlink ref="A12:A13" location="CONTACTO!A1" display="CONTACTO" xr:uid="{00000000-0004-0000-18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91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0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5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5"/>
    </row>
    <row r="3" spans="1:5" ht="17.45" customHeight="1" x14ac:dyDescent="0.25">
      <c r="A3" s="125"/>
      <c r="C3" s="170" t="str">
        <f>"IMPUESTOS DE NOVIEMBRE - DICIEMBRE DE "&amp;DATOS!E10</f>
        <v>IMPUESTOS DE NOVIEMBRE - DICIEMBRE DE 2024</v>
      </c>
      <c r="D3" s="170"/>
      <c r="E3" s="15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104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171</v>
      </c>
      <c r="E7" s="73">
        <f>ROUND('ING-NOV DIC'!G9,0)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71">
        <v>0</v>
      </c>
    </row>
    <row r="9" spans="1:5" ht="17.45" customHeight="1" x14ac:dyDescent="0.2">
      <c r="A9" s="48" t="s">
        <v>59</v>
      </c>
      <c r="C9" s="69" t="s">
        <v>6</v>
      </c>
      <c r="D9" s="69" t="s">
        <v>49</v>
      </c>
      <c r="E9" s="73">
        <f>ROUND('EG-NOV DIC'!G9,0)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71"/>
    </row>
    <row r="11" spans="1:5" ht="17.45" customHeight="1" x14ac:dyDescent="0.2">
      <c r="A11" s="48" t="s">
        <v>175</v>
      </c>
      <c r="C11" s="69" t="s">
        <v>6</v>
      </c>
      <c r="D11" s="69" t="s">
        <v>106</v>
      </c>
      <c r="E11" s="108">
        <f>'IMP-SEP OCT'!E12</f>
        <v>0</v>
      </c>
    </row>
    <row r="12" spans="1:5" ht="17.45" customHeight="1" x14ac:dyDescent="0.2">
      <c r="A12" s="123" t="s">
        <v>214</v>
      </c>
      <c r="C12" s="69" t="s">
        <v>7</v>
      </c>
      <c r="D12" s="69" t="s">
        <v>107</v>
      </c>
      <c r="E12" s="73">
        <f>-IF(E7-E8-E9-E10-E11&lt;0,E7-E8-E9-E10-E11,0)</f>
        <v>0</v>
      </c>
    </row>
    <row r="13" spans="1:5" ht="17.45" customHeight="1" x14ac:dyDescent="0.2">
      <c r="A13" s="123"/>
      <c r="C13" s="69" t="s">
        <v>7</v>
      </c>
      <c r="D13" s="72" t="s">
        <v>8</v>
      </c>
      <c r="E13" s="73">
        <f>IF(E7-E8-E9-E10-E11&lt;0,0,E7-E8-E9-E10-E11)</f>
        <v>0</v>
      </c>
    </row>
    <row r="14" spans="1:5" ht="17.45" customHeight="1" x14ac:dyDescent="0.2">
      <c r="C14" s="16"/>
      <c r="E14" s="13"/>
    </row>
    <row r="15" spans="1:5" ht="17.45" customHeight="1" x14ac:dyDescent="0.2">
      <c r="A15" s="49"/>
      <c r="C15" s="16"/>
      <c r="D15" s="113" t="s">
        <v>180</v>
      </c>
      <c r="E15" s="13"/>
    </row>
    <row r="16" spans="1:5" ht="17.45" customHeight="1" x14ac:dyDescent="0.2">
      <c r="A16" s="49"/>
      <c r="C16" s="69" t="s">
        <v>199</v>
      </c>
      <c r="D16" s="72" t="s">
        <v>159</v>
      </c>
      <c r="E16" s="73">
        <f>ROUND('ING-NOV DIC'!G12,0)</f>
        <v>0</v>
      </c>
    </row>
    <row r="17" spans="1:5" ht="17.45" customHeight="1" x14ac:dyDescent="0.2">
      <c r="A17" s="49"/>
      <c r="C17" s="69" t="s">
        <v>10</v>
      </c>
      <c r="D17" s="72" t="s">
        <v>160</v>
      </c>
      <c r="E17" s="104">
        <f>COEFICIENTE!E9</f>
        <v>0</v>
      </c>
    </row>
    <row r="18" spans="1:5" ht="17.45" customHeight="1" x14ac:dyDescent="0.2">
      <c r="A18" s="49"/>
      <c r="C18" s="69" t="s">
        <v>7</v>
      </c>
      <c r="D18" s="72" t="s">
        <v>161</v>
      </c>
      <c r="E18" s="73">
        <f>ROUND(E16*E17,0)</f>
        <v>0</v>
      </c>
    </row>
    <row r="19" spans="1:5" ht="17.45" customHeight="1" x14ac:dyDescent="0.2">
      <c r="A19" s="49"/>
      <c r="C19" s="69" t="s">
        <v>6</v>
      </c>
      <c r="D19" s="72" t="s">
        <v>176</v>
      </c>
      <c r="E19" s="71"/>
    </row>
    <row r="20" spans="1:5" ht="17.45" customHeight="1" x14ac:dyDescent="0.2">
      <c r="A20" s="50"/>
      <c r="C20" s="69" t="s">
        <v>7</v>
      </c>
      <c r="D20" s="72" t="s">
        <v>177</v>
      </c>
      <c r="E20" s="73">
        <f>IF(E18-E19&lt;0,0,E18-E19)</f>
        <v>0</v>
      </c>
    </row>
    <row r="21" spans="1:5" ht="17.45" customHeight="1" x14ac:dyDescent="0.2">
      <c r="A21" s="50"/>
      <c r="C21" s="69" t="s">
        <v>6</v>
      </c>
      <c r="D21" s="72" t="s">
        <v>162</v>
      </c>
      <c r="E21" s="71"/>
    </row>
    <row r="22" spans="1:5" ht="17.45" customHeight="1" x14ac:dyDescent="0.2">
      <c r="A22" s="50"/>
      <c r="C22" s="69" t="s">
        <v>7</v>
      </c>
      <c r="D22" s="72" t="s">
        <v>208</v>
      </c>
      <c r="E22" s="73">
        <f>IF(E20-E21&lt;0,0,E20-E21)</f>
        <v>0</v>
      </c>
    </row>
    <row r="23" spans="1:5" ht="17.45" customHeight="1" x14ac:dyDescent="0.2">
      <c r="A23" s="50"/>
      <c r="C23" s="28"/>
      <c r="D23" s="28"/>
      <c r="E23" s="28"/>
    </row>
    <row r="24" spans="1:5" ht="17.45" customHeight="1" x14ac:dyDescent="0.2">
      <c r="A24" s="50"/>
      <c r="C24" s="16"/>
      <c r="D24" s="113" t="s">
        <v>132</v>
      </c>
      <c r="E24" s="15"/>
    </row>
    <row r="25" spans="1:5" ht="17.45" customHeight="1" x14ac:dyDescent="0.2">
      <c r="A25" s="50"/>
      <c r="C25" s="69" t="s">
        <v>199</v>
      </c>
      <c r="D25" s="72" t="s">
        <v>8</v>
      </c>
      <c r="E25" s="73">
        <f>IF(DATOS!I17="NO",E13,E22)</f>
        <v>0</v>
      </c>
    </row>
    <row r="26" spans="1:5" ht="17.45" customHeight="1" x14ac:dyDescent="0.2">
      <c r="A26" s="50"/>
      <c r="C26" s="69" t="s">
        <v>6</v>
      </c>
      <c r="D26" s="72" t="s">
        <v>46</v>
      </c>
      <c r="E26" s="73">
        <f>IF(E25=0,0,LOOKUP(E25,'ISRNOV DIC'!C8:C18))</f>
        <v>0</v>
      </c>
    </row>
    <row r="27" spans="1:5" ht="17.45" customHeight="1" x14ac:dyDescent="0.2">
      <c r="A27" s="50"/>
      <c r="C27" s="69" t="s">
        <v>7</v>
      </c>
      <c r="D27" s="72" t="s">
        <v>9</v>
      </c>
      <c r="E27" s="73">
        <f>E25-E26</f>
        <v>0</v>
      </c>
    </row>
    <row r="28" spans="1:5" ht="17.45" customHeight="1" x14ac:dyDescent="0.2">
      <c r="A28" s="51"/>
      <c r="C28" s="69" t="s">
        <v>10</v>
      </c>
      <c r="D28" s="72" t="s">
        <v>11</v>
      </c>
      <c r="E28" s="105">
        <f>IF(E25=0,0,LOOKUP(E25,'ISRNOV DIC'!C8:C18,'ISRNOV DIC'!F8:F18))</f>
        <v>0</v>
      </c>
    </row>
    <row r="29" spans="1:5" ht="17.45" customHeight="1" x14ac:dyDescent="0.2">
      <c r="A29" s="51"/>
      <c r="C29" s="69" t="s">
        <v>7</v>
      </c>
      <c r="D29" s="72" t="s">
        <v>12</v>
      </c>
      <c r="E29" s="73">
        <f>E27*E28</f>
        <v>0</v>
      </c>
    </row>
    <row r="30" spans="1:5" ht="17.45" customHeight="1" x14ac:dyDescent="0.2">
      <c r="A30" s="51"/>
      <c r="C30" s="69" t="s">
        <v>13</v>
      </c>
      <c r="D30" s="72" t="s">
        <v>14</v>
      </c>
      <c r="E30" s="73">
        <f>IF(E25=0,0,LOOKUP(E25,'ISRNOV DIC'!C8:C18,'ISRNOV DIC'!E8:E18))</f>
        <v>0</v>
      </c>
    </row>
    <row r="31" spans="1:5" ht="17.45" customHeight="1" x14ac:dyDescent="0.2">
      <c r="A31" s="51"/>
      <c r="C31" s="69" t="s">
        <v>7</v>
      </c>
      <c r="D31" s="69" t="s">
        <v>45</v>
      </c>
      <c r="E31" s="73">
        <f>E29+E30</f>
        <v>0</v>
      </c>
    </row>
    <row r="32" spans="1:5" ht="17.45" customHeight="1" x14ac:dyDescent="0.2">
      <c r="A32" s="51"/>
      <c r="C32" s="69" t="s">
        <v>10</v>
      </c>
      <c r="D32" s="69" t="s">
        <v>111</v>
      </c>
      <c r="E32" s="106">
        <f>DATOS!$E$15</f>
        <v>1</v>
      </c>
    </row>
    <row r="33" spans="1:5" ht="17.45" customHeight="1" x14ac:dyDescent="0.2">
      <c r="A33" s="51"/>
      <c r="C33" s="69" t="s">
        <v>6</v>
      </c>
      <c r="D33" s="69" t="s">
        <v>110</v>
      </c>
      <c r="E33" s="73">
        <f>E31*E32</f>
        <v>0</v>
      </c>
    </row>
    <row r="34" spans="1:5" ht="17.45" customHeight="1" x14ac:dyDescent="0.2">
      <c r="A34" s="51"/>
      <c r="C34" s="69" t="s">
        <v>7</v>
      </c>
      <c r="D34" s="69" t="s">
        <v>47</v>
      </c>
      <c r="E34" s="73">
        <f>ROUND(E31-E33,0)</f>
        <v>0</v>
      </c>
    </row>
    <row r="35" spans="1:5" ht="17.45" customHeight="1" x14ac:dyDescent="0.2">
      <c r="A35" s="51"/>
      <c r="C35" s="16"/>
      <c r="D35" s="17"/>
      <c r="E35" s="13"/>
    </row>
    <row r="36" spans="1:5" ht="17.45" customHeight="1" x14ac:dyDescent="0.2">
      <c r="A36" s="51"/>
      <c r="C36" s="107" t="s">
        <v>199</v>
      </c>
      <c r="D36" s="69" t="s">
        <v>45</v>
      </c>
      <c r="E36" s="73">
        <f>E34</f>
        <v>0</v>
      </c>
    </row>
    <row r="37" spans="1:5" ht="17.45" customHeight="1" x14ac:dyDescent="0.2">
      <c r="A37" s="51"/>
      <c r="C37" s="107" t="s">
        <v>6</v>
      </c>
      <c r="D37" s="72" t="s">
        <v>50</v>
      </c>
      <c r="E37" s="73">
        <f>IF(DATOS!I17="NO",'ING-NOV DIC'!K9,'ING-NOV DIC'!K12)</f>
        <v>0</v>
      </c>
    </row>
    <row r="38" spans="1:5" ht="17.45" customHeight="1" x14ac:dyDescent="0.2">
      <c r="A38" s="51"/>
      <c r="C38" s="107" t="s">
        <v>6</v>
      </c>
      <c r="D38" s="72" t="s">
        <v>179</v>
      </c>
      <c r="E38" s="71"/>
    </row>
    <row r="39" spans="1:5" ht="17.45" customHeight="1" x14ac:dyDescent="0.2">
      <c r="A39" s="51"/>
      <c r="C39" s="107" t="s">
        <v>15</v>
      </c>
      <c r="D39" s="72" t="s">
        <v>45</v>
      </c>
      <c r="E39" s="73">
        <f>IF(E36-E37-E38&lt;0,0,E36-E37-E38)</f>
        <v>0</v>
      </c>
    </row>
    <row r="40" spans="1:5" ht="17.45" customHeight="1" thickBot="1" x14ac:dyDescent="0.25">
      <c r="A40" s="51"/>
      <c r="C40" s="107" t="s">
        <v>6</v>
      </c>
      <c r="D40" s="72" t="s">
        <v>178</v>
      </c>
      <c r="E40" s="73">
        <f>IF(DATOS!I16="SI",'IMP-SEP OCT'!E40+'IMP-SEP OCT'!E41,0)</f>
        <v>0</v>
      </c>
    </row>
    <row r="41" spans="1:5" ht="17.45" customHeight="1" thickBot="1" x14ac:dyDescent="0.25">
      <c r="A41" s="51"/>
      <c r="C41" s="107" t="s">
        <v>15</v>
      </c>
      <c r="D41" s="72" t="s">
        <v>170</v>
      </c>
      <c r="E41" s="109">
        <f>IF(E39&gt;(E40),E39-E40,0)</f>
        <v>0</v>
      </c>
    </row>
    <row r="42" spans="1:5" ht="17.45" customHeight="1" x14ac:dyDescent="0.2">
      <c r="A42" s="51"/>
      <c r="E42" s="13"/>
    </row>
    <row r="43" spans="1:5" ht="17.45" customHeight="1" x14ac:dyDescent="0.2">
      <c r="A43" s="51"/>
      <c r="E43" s="13"/>
    </row>
    <row r="44" spans="1:5" ht="17.45" customHeight="1" x14ac:dyDescent="0.3">
      <c r="A44" s="51"/>
      <c r="C44" s="115" t="s">
        <v>2</v>
      </c>
      <c r="D44" s="114"/>
    </row>
    <row r="45" spans="1:5" ht="17.45" customHeight="1" x14ac:dyDescent="0.25">
      <c r="A45" s="51"/>
      <c r="C45" s="118" t="str">
        <f>"Giro o actividad: "&amp;DATOS!G13</f>
        <v>Giro o actividad: Comercio</v>
      </c>
      <c r="D45" s="114"/>
    </row>
    <row r="46" spans="1:5" ht="17.45" customHeight="1" x14ac:dyDescent="0.2">
      <c r="C46" s="59"/>
      <c r="D46" s="60" t="s">
        <v>5</v>
      </c>
      <c r="E46" s="59" t="s">
        <v>32</v>
      </c>
    </row>
    <row r="47" spans="1:5" ht="17.45" customHeight="1" x14ac:dyDescent="0.2">
      <c r="C47" s="69" t="s">
        <v>199</v>
      </c>
      <c r="D47" s="69" t="s">
        <v>138</v>
      </c>
      <c r="E47" s="73">
        <f>'ING-NOV DIC'!Q10</f>
        <v>0</v>
      </c>
    </row>
    <row r="48" spans="1:5" ht="17.45" customHeight="1" x14ac:dyDescent="0.2">
      <c r="C48" s="69" t="s">
        <v>201</v>
      </c>
      <c r="D48" s="69" t="s">
        <v>228</v>
      </c>
      <c r="E48" s="73">
        <f>'ING-NOV DIC'!S10</f>
        <v>0</v>
      </c>
    </row>
    <row r="49" spans="3:5" ht="17.45" customHeight="1" x14ac:dyDescent="0.2">
      <c r="C49" s="69" t="s">
        <v>201</v>
      </c>
      <c r="D49" s="69" t="s">
        <v>139</v>
      </c>
      <c r="E49" s="73">
        <f>'ING-NOV DIC'!R10</f>
        <v>0</v>
      </c>
    </row>
    <row r="50" spans="3:5" ht="17.45" customHeight="1" x14ac:dyDescent="0.2">
      <c r="C50" s="69" t="s">
        <v>201</v>
      </c>
      <c r="D50" s="69" t="s">
        <v>140</v>
      </c>
      <c r="E50" s="73">
        <f>'ING-NOV DIC'!P10</f>
        <v>0</v>
      </c>
    </row>
    <row r="51" spans="3:5" ht="17.45" customHeight="1" x14ac:dyDescent="0.2">
      <c r="C51" s="69" t="s">
        <v>201</v>
      </c>
      <c r="D51" s="69" t="s">
        <v>141</v>
      </c>
      <c r="E51" s="73">
        <f>'ING-NOV DIC'!O10</f>
        <v>0</v>
      </c>
    </row>
    <row r="52" spans="3:5" ht="17.45" customHeight="1" x14ac:dyDescent="0.2">
      <c r="C52" s="69" t="s">
        <v>7</v>
      </c>
      <c r="D52" s="69" t="s">
        <v>109</v>
      </c>
      <c r="E52" s="73">
        <f>SUM(E47:E51)</f>
        <v>0</v>
      </c>
    </row>
    <row r="53" spans="3:5" ht="17.45" customHeight="1" x14ac:dyDescent="0.2">
      <c r="C53" s="10"/>
    </row>
    <row r="54" spans="3:5" ht="17.45" customHeight="1" x14ac:dyDescent="0.2">
      <c r="C54" s="69" t="s">
        <v>199</v>
      </c>
      <c r="D54" s="69" t="s">
        <v>17</v>
      </c>
      <c r="E54" s="73">
        <f>ROUND('ING-NOV DIC'!I10,0)</f>
        <v>0</v>
      </c>
    </row>
    <row r="55" spans="3:5" ht="17.45" customHeight="1" x14ac:dyDescent="0.2">
      <c r="C55" s="69" t="s">
        <v>10</v>
      </c>
      <c r="D55" s="69" t="s">
        <v>209</v>
      </c>
      <c r="E55" s="106">
        <f>DATOS!$M$15</f>
        <v>0.4</v>
      </c>
    </row>
    <row r="56" spans="3:5" ht="17.45" customHeight="1" x14ac:dyDescent="0.2">
      <c r="C56" s="69" t="s">
        <v>6</v>
      </c>
      <c r="D56" s="69" t="s">
        <v>210</v>
      </c>
      <c r="E56" s="73">
        <f>IFERROR(VLOOKUP(DATOS!G13,LISTA!B30:D34,3,0),0)*E47*E55</f>
        <v>0</v>
      </c>
    </row>
    <row r="57" spans="3:5" ht="17.45" customHeight="1" x14ac:dyDescent="0.2">
      <c r="C57" s="69" t="s">
        <v>7</v>
      </c>
      <c r="D57" s="69" t="s">
        <v>200</v>
      </c>
      <c r="E57" s="73">
        <f>E54-E56</f>
        <v>0</v>
      </c>
    </row>
    <row r="58" spans="3:5" ht="17.45" customHeight="1" x14ac:dyDescent="0.2">
      <c r="C58" s="69" t="s">
        <v>6</v>
      </c>
      <c r="D58" s="69" t="s">
        <v>18</v>
      </c>
      <c r="E58" s="73">
        <f>ROUND('ING-NOV DIC'!L10,0)</f>
        <v>0</v>
      </c>
    </row>
    <row r="59" spans="3:5" ht="17.45" customHeight="1" x14ac:dyDescent="0.2">
      <c r="C59" s="69" t="s">
        <v>199</v>
      </c>
      <c r="D59" s="69" t="s">
        <v>142</v>
      </c>
      <c r="E59" s="73">
        <f>ROUND('EG-NOV DIC'!I10,0)</f>
        <v>0</v>
      </c>
    </row>
    <row r="60" spans="3:5" ht="17.45" customHeight="1" x14ac:dyDescent="0.2">
      <c r="C60" s="69" t="s">
        <v>10</v>
      </c>
      <c r="D60" s="69" t="s">
        <v>196</v>
      </c>
      <c r="E60" s="70">
        <f>ROUNDDOWN(IFERROR((E47+E49+E50)/E52,1),4)</f>
        <v>1</v>
      </c>
    </row>
    <row r="61" spans="3:5" ht="17.45" customHeight="1" x14ac:dyDescent="0.2">
      <c r="C61" s="69" t="s">
        <v>7</v>
      </c>
      <c r="D61" s="69" t="s">
        <v>19</v>
      </c>
      <c r="E61" s="73">
        <f>E59*E60</f>
        <v>0</v>
      </c>
    </row>
    <row r="62" spans="3:5" ht="17.45" customHeight="1" x14ac:dyDescent="0.2">
      <c r="C62" s="69" t="s">
        <v>10</v>
      </c>
      <c r="D62" s="69" t="s">
        <v>197</v>
      </c>
      <c r="E62" s="70">
        <f>ROUNDDOWN(IFERROR((E49+E50)/E52,1),4)</f>
        <v>1</v>
      </c>
    </row>
    <row r="63" spans="3:5" ht="17.45" customHeight="1" x14ac:dyDescent="0.2">
      <c r="C63" s="69" t="s">
        <v>6</v>
      </c>
      <c r="D63" s="69" t="s">
        <v>212</v>
      </c>
      <c r="E63" s="73">
        <f>ROUND(E61*E62,0)</f>
        <v>0</v>
      </c>
    </row>
    <row r="64" spans="3:5" ht="17.45" customHeight="1" x14ac:dyDescent="0.2">
      <c r="C64" s="69" t="s">
        <v>7</v>
      </c>
      <c r="D64" s="72" t="s">
        <v>51</v>
      </c>
      <c r="E64" s="73">
        <f>ROUND(E54-E56-E58-E63,0)</f>
        <v>0</v>
      </c>
    </row>
    <row r="65" spans="3:5" ht="17.45" customHeight="1" x14ac:dyDescent="0.2">
      <c r="C65" s="69" t="s">
        <v>6</v>
      </c>
      <c r="D65" s="72" t="s">
        <v>52</v>
      </c>
      <c r="E65" s="71">
        <v>0</v>
      </c>
    </row>
    <row r="66" spans="3:5" ht="17.45" customHeight="1" thickBot="1" x14ac:dyDescent="0.25">
      <c r="C66" s="69" t="s">
        <v>6</v>
      </c>
      <c r="D66" s="72" t="s">
        <v>87</v>
      </c>
      <c r="E66" s="71">
        <v>0</v>
      </c>
    </row>
    <row r="67" spans="3:5" ht="17.45" customHeight="1" thickBot="1" x14ac:dyDescent="0.25">
      <c r="C67" s="69" t="s">
        <v>7</v>
      </c>
      <c r="D67" s="69" t="s">
        <v>16</v>
      </c>
      <c r="E67" s="109">
        <f>E64-E65+E66</f>
        <v>0</v>
      </c>
    </row>
    <row r="70" spans="3:5" ht="17.45" customHeight="1" x14ac:dyDescent="0.3">
      <c r="C70" s="115" t="s">
        <v>79</v>
      </c>
    </row>
    <row r="71" spans="3:5" ht="17.45" customHeight="1" x14ac:dyDescent="0.2">
      <c r="C71" s="59"/>
      <c r="D71" s="60" t="s">
        <v>5</v>
      </c>
      <c r="E71" s="59" t="s">
        <v>32</v>
      </c>
    </row>
    <row r="72" spans="3:5" ht="17.45" customHeight="1" x14ac:dyDescent="0.2">
      <c r="C72" s="69" t="s">
        <v>199</v>
      </c>
      <c r="D72" s="69" t="s">
        <v>138</v>
      </c>
      <c r="E72" s="71">
        <v>0</v>
      </c>
    </row>
    <row r="73" spans="3:5" ht="17.45" customHeight="1" x14ac:dyDescent="0.2">
      <c r="C73" s="69" t="s">
        <v>201</v>
      </c>
      <c r="D73" s="69" t="s">
        <v>203</v>
      </c>
      <c r="E73" s="71">
        <v>0</v>
      </c>
    </row>
    <row r="74" spans="3:5" ht="17.45" customHeight="1" x14ac:dyDescent="0.2">
      <c r="C74" s="69" t="s">
        <v>7</v>
      </c>
      <c r="D74" s="69" t="s">
        <v>109</v>
      </c>
      <c r="E74" s="73">
        <f>SUM(E72:E73)</f>
        <v>0</v>
      </c>
    </row>
    <row r="75" spans="3:5" ht="17.45" customHeight="1" x14ac:dyDescent="0.2">
      <c r="C75" s="69" t="s">
        <v>199</v>
      </c>
      <c r="D75" s="69" t="s">
        <v>202</v>
      </c>
      <c r="E75" s="71">
        <v>0</v>
      </c>
    </row>
    <row r="76" spans="3:5" ht="17.45" customHeight="1" x14ac:dyDescent="0.2">
      <c r="C76" s="69" t="s">
        <v>201</v>
      </c>
      <c r="D76" s="69" t="s">
        <v>204</v>
      </c>
      <c r="E76" s="71">
        <v>0</v>
      </c>
    </row>
    <row r="77" spans="3:5" ht="17.45" customHeight="1" x14ac:dyDescent="0.2">
      <c r="C77" s="69" t="s">
        <v>7</v>
      </c>
      <c r="D77" s="69" t="s">
        <v>109</v>
      </c>
      <c r="E77" s="73">
        <f>SUM(E75:E76)</f>
        <v>0</v>
      </c>
    </row>
    <row r="78" spans="3:5" ht="17.45" customHeight="1" x14ac:dyDescent="0.2">
      <c r="C78" s="10"/>
    </row>
    <row r="79" spans="3:5" ht="17.45" customHeight="1" x14ac:dyDescent="0.2">
      <c r="C79" s="69" t="s">
        <v>199</v>
      </c>
      <c r="D79" s="69" t="s">
        <v>112</v>
      </c>
      <c r="E79" s="73">
        <f>ROUND('ING-NOV DIC'!J10,0)</f>
        <v>0</v>
      </c>
    </row>
    <row r="80" spans="3:5" ht="17.45" customHeight="1" x14ac:dyDescent="0.2">
      <c r="C80" s="69" t="s">
        <v>10</v>
      </c>
      <c r="D80" s="69" t="s">
        <v>211</v>
      </c>
      <c r="E80" s="106">
        <f>DATOS!$M$15</f>
        <v>0.4</v>
      </c>
    </row>
    <row r="81" spans="3:5" ht="17.45" customHeight="1" x14ac:dyDescent="0.2">
      <c r="C81" s="69" t="s">
        <v>6</v>
      </c>
      <c r="D81" s="69" t="s">
        <v>210</v>
      </c>
      <c r="E81" s="73">
        <f>E75*E80</f>
        <v>0</v>
      </c>
    </row>
    <row r="82" spans="3:5" ht="17.45" customHeight="1" x14ac:dyDescent="0.2">
      <c r="C82" s="69" t="s">
        <v>7</v>
      </c>
      <c r="D82" s="69" t="s">
        <v>205</v>
      </c>
      <c r="E82" s="73">
        <f>E79-E81</f>
        <v>0</v>
      </c>
    </row>
    <row r="83" spans="3:5" ht="17.45" customHeight="1" x14ac:dyDescent="0.2">
      <c r="C83" s="69" t="s">
        <v>199</v>
      </c>
      <c r="D83" s="69" t="s">
        <v>206</v>
      </c>
      <c r="E83" s="73">
        <f>ROUND('EG-NOV DIC'!J10,0)</f>
        <v>0</v>
      </c>
    </row>
    <row r="84" spans="3:5" ht="17.45" customHeight="1" x14ac:dyDescent="0.2">
      <c r="C84" s="69" t="s">
        <v>198</v>
      </c>
      <c r="D84" s="69" t="s">
        <v>197</v>
      </c>
      <c r="E84" s="70">
        <f>ROUNDDOWN(IFERROR((E73)/E74,1),4)</f>
        <v>1</v>
      </c>
    </row>
    <row r="85" spans="3:5" ht="17.45" customHeight="1" x14ac:dyDescent="0.2">
      <c r="C85" s="69" t="s">
        <v>6</v>
      </c>
      <c r="D85" s="69" t="s">
        <v>213</v>
      </c>
      <c r="E85" s="73">
        <f>E83*E84</f>
        <v>0</v>
      </c>
    </row>
    <row r="86" spans="3:5" ht="17.45" customHeight="1" x14ac:dyDescent="0.2">
      <c r="C86" s="69" t="s">
        <v>7</v>
      </c>
      <c r="D86" s="72" t="s">
        <v>113</v>
      </c>
      <c r="E86" s="73">
        <f>ROUND(E82-E85,0)</f>
        <v>0</v>
      </c>
    </row>
    <row r="87" spans="3:5" ht="17.45" customHeight="1" x14ac:dyDescent="0.2">
      <c r="C87" s="69" t="s">
        <v>6</v>
      </c>
      <c r="D87" s="72" t="s">
        <v>52</v>
      </c>
      <c r="E87" s="108">
        <f>-IF('IMP-SEP OCT'!E89&lt;0,'IMP-SEP OCT'!E89,0)</f>
        <v>0</v>
      </c>
    </row>
    <row r="88" spans="3:5" ht="17.45" customHeight="1" thickBot="1" x14ac:dyDescent="0.25">
      <c r="C88" s="69" t="s">
        <v>6</v>
      </c>
      <c r="D88" s="72" t="s">
        <v>114</v>
      </c>
      <c r="E88" s="71">
        <v>0</v>
      </c>
    </row>
    <row r="89" spans="3:5" ht="17.45" customHeight="1" thickBot="1" x14ac:dyDescent="0.25">
      <c r="C89" s="69" t="s">
        <v>7</v>
      </c>
      <c r="D89" s="69" t="s">
        <v>16</v>
      </c>
      <c r="E89" s="109">
        <f>E86-E87+E88</f>
        <v>0</v>
      </c>
    </row>
    <row r="90" spans="3:5" ht="17.45" customHeight="1" thickBot="1" x14ac:dyDescent="0.25"/>
    <row r="91" spans="3:5" ht="17.45" customHeight="1" thickBot="1" x14ac:dyDescent="0.25">
      <c r="D91" s="69" t="s">
        <v>109</v>
      </c>
      <c r="E91" s="109">
        <f>IF(E41&gt;0,E41,0)+IF(E67&gt;0,E67,0)+IF(E89&gt;0,E89,0)</f>
        <v>0</v>
      </c>
    </row>
  </sheetData>
  <sheetProtection algorithmName="SHA-512" hashValue="uYL5evgZPsaOS0c+JW2noaRZm7bpE3NGSitxtE7ECH8rrxg3xzij3ahbg19copE8UPig7nZSkrz1j1o1wFLVgA==" saltValue="jf0e3dQ03IGpxFqWPSoaOg==" spinCount="100000" sheet="1" objects="1" scenarios="1" formatColumns="0" formatRows="0" autoFilter="0"/>
  <mergeCells count="4">
    <mergeCell ref="C3:D3"/>
    <mergeCell ref="A1:A4"/>
    <mergeCell ref="A5:A6"/>
    <mergeCell ref="A12:A13"/>
  </mergeCells>
  <phoneticPr fontId="0" type="noConversion"/>
  <hyperlinks>
    <hyperlink ref="A7" location="DATOS!A1" display="Datos de la Empresa" xr:uid="{00000000-0004-0000-1900-000000000000}"/>
    <hyperlink ref="A8" location="'INGRESOS Y EGRESOS'!A1" display="Ingresos y Egresos" xr:uid="{00000000-0004-0000-1900-000001000000}"/>
    <hyperlink ref="A9" location="IMPUESTOS!A1" display="Impuestos" xr:uid="{00000000-0004-0000-1900-000002000000}"/>
    <hyperlink ref="A10" location="TARIFAS!A1" display="Tablas y Tarifas de ISR" xr:uid="{00000000-0004-0000-1900-000003000000}"/>
    <hyperlink ref="A5:A6" location="MENU!A1" display="M e n ú" xr:uid="{00000000-0004-0000-1900-000004000000}"/>
    <hyperlink ref="A11" location="COEFICIENTE!A1" display="Coeficiente de Utilidad" xr:uid="{00000000-0004-0000-1900-000005000000}"/>
    <hyperlink ref="A12:A13" location="CONTACTO!A1" display="CONTACTO" xr:uid="{00000000-0004-0000-1900-000006000000}"/>
  </hyperlinks>
  <printOptions horizontalCentered="1"/>
  <pageMargins left="1.1811023622047245" right="1.1811023622047245" top="0.59055118110236227" bottom="0.59055118110236227" header="0" footer="0"/>
  <pageSetup paperSize="119" scale="76" orientation="portrait" blackAndWhite="1" r:id="rId1"/>
  <headerFooter alignWithMargins="0">
    <oddHeader>&amp;R&amp;"Calibri"&amp;10&amp;K000000 Confidencial&amp;1#_x000D_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45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2.7109375" style="10" customWidth="1"/>
    <col min="6" max="6" width="5.7109375" style="10" customWidth="1"/>
    <col min="7" max="16384" width="11.42578125" style="10"/>
  </cols>
  <sheetData>
    <row r="1" spans="1:5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5"/>
    </row>
    <row r="2" spans="1:5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5"/>
    </row>
    <row r="3" spans="1:5" ht="17.45" customHeight="1" x14ac:dyDescent="0.25">
      <c r="A3" s="125"/>
      <c r="C3" s="170" t="str">
        <f>"CALCULO ANUAL DE "&amp;DATOS!E10</f>
        <v>CALCULO ANUAL DE 2024</v>
      </c>
      <c r="D3" s="170"/>
      <c r="E3" s="15"/>
    </row>
    <row r="4" spans="1:5" ht="17.45" customHeight="1" x14ac:dyDescent="0.2">
      <c r="A4" s="126"/>
      <c r="C4" s="16"/>
    </row>
    <row r="5" spans="1:5" ht="17.45" customHeight="1" x14ac:dyDescent="0.3">
      <c r="A5" s="123" t="s">
        <v>215</v>
      </c>
      <c r="C5" s="115" t="s">
        <v>185</v>
      </c>
      <c r="D5" s="114"/>
    </row>
    <row r="6" spans="1:5" ht="17.45" customHeight="1" x14ac:dyDescent="0.2">
      <c r="A6" s="123"/>
      <c r="C6" s="59"/>
      <c r="D6" s="60" t="s">
        <v>5</v>
      </c>
      <c r="E6" s="59" t="s">
        <v>32</v>
      </c>
    </row>
    <row r="7" spans="1:5" ht="17.45" customHeight="1" x14ac:dyDescent="0.2">
      <c r="A7" s="48" t="s">
        <v>66</v>
      </c>
      <c r="C7" s="69" t="s">
        <v>199</v>
      </c>
      <c r="D7" s="69" t="s">
        <v>182</v>
      </c>
      <c r="E7" s="73">
        <f>IF(DATOS!I17="NO",0,ROUND('ING-NOV DIC'!G12,0))</f>
        <v>0</v>
      </c>
    </row>
    <row r="8" spans="1:5" ht="17.45" customHeight="1" x14ac:dyDescent="0.2">
      <c r="A8" s="48" t="s">
        <v>68</v>
      </c>
      <c r="C8" s="69" t="s">
        <v>6</v>
      </c>
      <c r="D8" s="69" t="s">
        <v>84</v>
      </c>
      <c r="E8" s="101"/>
    </row>
    <row r="9" spans="1:5" ht="17.45" customHeight="1" x14ac:dyDescent="0.2">
      <c r="A9" s="48" t="s">
        <v>59</v>
      </c>
      <c r="C9" s="69" t="s">
        <v>6</v>
      </c>
      <c r="D9" s="69" t="s">
        <v>183</v>
      </c>
      <c r="E9" s="73">
        <f>IF(DATOS!I17="NO",0,ROUND('EG-NOV DIC'!G12,0))</f>
        <v>0</v>
      </c>
    </row>
    <row r="10" spans="1:5" ht="17.45" customHeight="1" x14ac:dyDescent="0.2">
      <c r="A10" s="48" t="s">
        <v>67</v>
      </c>
      <c r="C10" s="69" t="s">
        <v>6</v>
      </c>
      <c r="D10" s="69" t="s">
        <v>76</v>
      </c>
      <c r="E10" s="101">
        <v>0</v>
      </c>
    </row>
    <row r="11" spans="1:5" ht="17.45" customHeight="1" x14ac:dyDescent="0.2">
      <c r="A11" s="48" t="s">
        <v>175</v>
      </c>
      <c r="C11" s="69" t="s">
        <v>6</v>
      </c>
      <c r="D11" s="69" t="s">
        <v>181</v>
      </c>
      <c r="E11" s="101">
        <v>0</v>
      </c>
    </row>
    <row r="12" spans="1:5" ht="17.45" customHeight="1" x14ac:dyDescent="0.2">
      <c r="A12" s="123" t="s">
        <v>214</v>
      </c>
      <c r="C12" s="69" t="s">
        <v>7</v>
      </c>
      <c r="D12" s="72" t="s">
        <v>184</v>
      </c>
      <c r="E12" s="73">
        <f>IF(E7-E8-E9-E10-E11&lt;0,0,E7-E8-E9-E10-E11)</f>
        <v>0</v>
      </c>
    </row>
    <row r="13" spans="1:5" ht="17.45" customHeight="1" x14ac:dyDescent="0.2">
      <c r="A13" s="123"/>
      <c r="C13" s="16"/>
      <c r="E13" s="13"/>
    </row>
    <row r="14" spans="1:5" ht="17.45" customHeight="1" x14ac:dyDescent="0.2">
      <c r="C14" s="16"/>
      <c r="D14" s="113" t="s">
        <v>132</v>
      </c>
      <c r="E14" s="15"/>
    </row>
    <row r="15" spans="1:5" ht="17.45" customHeight="1" x14ac:dyDescent="0.2">
      <c r="A15" s="49"/>
      <c r="C15" s="69" t="s">
        <v>199</v>
      </c>
      <c r="D15" s="72" t="s">
        <v>184</v>
      </c>
      <c r="E15" s="73">
        <f>E12</f>
        <v>0</v>
      </c>
    </row>
    <row r="16" spans="1:5" ht="17.45" customHeight="1" x14ac:dyDescent="0.2">
      <c r="A16" s="49"/>
      <c r="C16" s="69" t="s">
        <v>6</v>
      </c>
      <c r="D16" s="72" t="s">
        <v>46</v>
      </c>
      <c r="E16" s="73">
        <f>IF(E15=0,0,LOOKUP(E15,ISRANUAL!C8:C18))</f>
        <v>0</v>
      </c>
    </row>
    <row r="17" spans="1:5" ht="17.45" customHeight="1" x14ac:dyDescent="0.2">
      <c r="A17" s="49"/>
      <c r="C17" s="69" t="s">
        <v>7</v>
      </c>
      <c r="D17" s="72" t="s">
        <v>9</v>
      </c>
      <c r="E17" s="73">
        <f>E15-E16</f>
        <v>0</v>
      </c>
    </row>
    <row r="18" spans="1:5" ht="17.45" customHeight="1" x14ac:dyDescent="0.2">
      <c r="A18" s="49"/>
      <c r="C18" s="69" t="s">
        <v>10</v>
      </c>
      <c r="D18" s="72" t="s">
        <v>11</v>
      </c>
      <c r="E18" s="105">
        <f>IF(E15=0,0,LOOKUP(E15,ISRANUAL!C8:C18,ISRANUAL!F8:F18))</f>
        <v>0</v>
      </c>
    </row>
    <row r="19" spans="1:5" ht="17.45" customHeight="1" x14ac:dyDescent="0.2">
      <c r="A19" s="49"/>
      <c r="C19" s="69" t="s">
        <v>7</v>
      </c>
      <c r="D19" s="72" t="s">
        <v>12</v>
      </c>
      <c r="E19" s="73">
        <f>E17*E18</f>
        <v>0</v>
      </c>
    </row>
    <row r="20" spans="1:5" ht="17.45" customHeight="1" x14ac:dyDescent="0.2">
      <c r="A20" s="50"/>
      <c r="C20" s="69" t="s">
        <v>13</v>
      </c>
      <c r="D20" s="72" t="s">
        <v>14</v>
      </c>
      <c r="E20" s="73">
        <f>IF(E15=0,0,LOOKUP(E15,ISRANUAL!C8:C18,ISRANUAL!E8:E18))</f>
        <v>0</v>
      </c>
    </row>
    <row r="21" spans="1:5" ht="17.45" customHeight="1" x14ac:dyDescent="0.2">
      <c r="A21" s="50"/>
      <c r="C21" s="69" t="s">
        <v>7</v>
      </c>
      <c r="D21" s="69" t="s">
        <v>45</v>
      </c>
      <c r="E21" s="73">
        <f>E19+E20</f>
        <v>0</v>
      </c>
    </row>
    <row r="22" spans="1:5" ht="17.45" customHeight="1" x14ac:dyDescent="0.2">
      <c r="A22" s="50"/>
      <c r="C22" s="69" t="s">
        <v>10</v>
      </c>
      <c r="D22" s="69" t="s">
        <v>111</v>
      </c>
      <c r="E22" s="106">
        <f>DATOS!$E$15</f>
        <v>1</v>
      </c>
    </row>
    <row r="23" spans="1:5" ht="17.45" customHeight="1" x14ac:dyDescent="0.2">
      <c r="A23" s="50"/>
      <c r="C23" s="69" t="s">
        <v>6</v>
      </c>
      <c r="D23" s="69" t="s">
        <v>110</v>
      </c>
      <c r="E23" s="73">
        <f>E21*E22</f>
        <v>0</v>
      </c>
    </row>
    <row r="24" spans="1:5" ht="17.45" customHeight="1" x14ac:dyDescent="0.2">
      <c r="A24" s="50"/>
      <c r="C24" s="69" t="s">
        <v>7</v>
      </c>
      <c r="D24" s="69" t="s">
        <v>47</v>
      </c>
      <c r="E24" s="73">
        <f>ROUND(E21-E23,0)</f>
        <v>0</v>
      </c>
    </row>
    <row r="25" spans="1:5" ht="17.45" customHeight="1" x14ac:dyDescent="0.2">
      <c r="A25" s="50"/>
      <c r="C25" s="16"/>
      <c r="D25" s="17"/>
      <c r="E25" s="13"/>
    </row>
    <row r="26" spans="1:5" ht="17.45" customHeight="1" x14ac:dyDescent="0.2">
      <c r="A26" s="50"/>
      <c r="C26" s="107"/>
      <c r="D26" s="69" t="s">
        <v>45</v>
      </c>
      <c r="E26" s="73">
        <f>E24</f>
        <v>0</v>
      </c>
    </row>
    <row r="27" spans="1:5" ht="17.45" customHeight="1" x14ac:dyDescent="0.2">
      <c r="A27" s="50"/>
      <c r="C27" s="107" t="s">
        <v>6</v>
      </c>
      <c r="D27" s="72" t="s">
        <v>50</v>
      </c>
      <c r="E27" s="73">
        <f>IF(DATOS!I17="NO",'ING-ENE FEB'!K9,'ING-ENE FEB'!K12)</f>
        <v>0</v>
      </c>
    </row>
    <row r="28" spans="1:5" ht="17.45" customHeight="1" x14ac:dyDescent="0.2">
      <c r="A28" s="51"/>
      <c r="C28" s="107" t="s">
        <v>6</v>
      </c>
      <c r="D28" s="72" t="s">
        <v>179</v>
      </c>
      <c r="E28" s="101"/>
    </row>
    <row r="29" spans="1:5" ht="17.45" customHeight="1" x14ac:dyDescent="0.2">
      <c r="A29" s="51"/>
      <c r="C29" s="107" t="s">
        <v>15</v>
      </c>
      <c r="D29" s="72" t="s">
        <v>45</v>
      </c>
      <c r="E29" s="73">
        <f>IF(E26-E27-E28&lt;0,0,E26-E27-E28)</f>
        <v>0</v>
      </c>
    </row>
    <row r="30" spans="1:5" ht="17.45" customHeight="1" thickBot="1" x14ac:dyDescent="0.25">
      <c r="A30" s="51"/>
      <c r="C30" s="107" t="s">
        <v>6</v>
      </c>
      <c r="D30" s="72" t="s">
        <v>178</v>
      </c>
      <c r="E30" s="73">
        <f>'IMP-NOV DIC'!E40+'IMP-NOV DIC'!E41</f>
        <v>0</v>
      </c>
    </row>
    <row r="31" spans="1:5" ht="17.45" customHeight="1" thickBot="1" x14ac:dyDescent="0.25">
      <c r="A31" s="51"/>
      <c r="C31" s="107" t="s">
        <v>15</v>
      </c>
      <c r="D31" s="72" t="s">
        <v>170</v>
      </c>
      <c r="E31" s="109">
        <f>IF(E29&gt;(E30),E29-E30,0)</f>
        <v>0</v>
      </c>
    </row>
    <row r="32" spans="1:5" ht="17.45" customHeight="1" x14ac:dyDescent="0.2">
      <c r="A32" s="51"/>
      <c r="E32" s="13"/>
    </row>
    <row r="33" spans="1:5" ht="17.45" customHeight="1" x14ac:dyDescent="0.2">
      <c r="A33" s="51"/>
      <c r="E33" s="13"/>
    </row>
    <row r="34" spans="1:5" ht="17.45" customHeight="1" x14ac:dyDescent="0.2">
      <c r="A34" s="51"/>
    </row>
    <row r="35" spans="1:5" ht="17.45" customHeight="1" x14ac:dyDescent="0.2">
      <c r="A35" s="51"/>
    </row>
    <row r="36" spans="1:5" ht="17.45" customHeight="1" x14ac:dyDescent="0.2">
      <c r="A36" s="51"/>
    </row>
    <row r="37" spans="1:5" ht="17.45" customHeight="1" x14ac:dyDescent="0.2">
      <c r="A37" s="51"/>
    </row>
    <row r="38" spans="1:5" ht="17.45" customHeight="1" x14ac:dyDescent="0.2">
      <c r="A38" s="51"/>
    </row>
    <row r="39" spans="1:5" ht="17.45" customHeight="1" x14ac:dyDescent="0.2">
      <c r="A39" s="51"/>
    </row>
    <row r="40" spans="1:5" ht="17.45" customHeight="1" x14ac:dyDescent="0.2">
      <c r="A40" s="51"/>
    </row>
    <row r="41" spans="1:5" ht="17.45" customHeight="1" x14ac:dyDescent="0.2">
      <c r="A41" s="51"/>
    </row>
    <row r="42" spans="1:5" ht="17.45" customHeight="1" x14ac:dyDescent="0.2">
      <c r="A42" s="51"/>
    </row>
    <row r="43" spans="1:5" ht="17.45" customHeight="1" x14ac:dyDescent="0.2">
      <c r="A43" s="51"/>
    </row>
    <row r="44" spans="1:5" ht="17.45" customHeight="1" x14ac:dyDescent="0.2">
      <c r="A44" s="51"/>
    </row>
    <row r="45" spans="1:5" ht="17.45" customHeight="1" x14ac:dyDescent="0.2">
      <c r="A45" s="51"/>
    </row>
  </sheetData>
  <sheetProtection algorithmName="SHA-512" hashValue="P/sY08Sv4uPLtLdR1W3xPujI+MIp9ypKWAtyPfLoy6ftvCpDFJN2sYwx3/MSKhlf1xcGFxSdAJHLeOayeDNLag==" saltValue="VErahW8EQWz/Lsdnp2fixQ==" spinCount="100000" sheet="1" objects="1" scenarios="1" formatColumns="0" formatRows="0" autoFilter="0"/>
  <mergeCells count="4">
    <mergeCell ref="A1:A4"/>
    <mergeCell ref="C3:D3"/>
    <mergeCell ref="A5:A6"/>
    <mergeCell ref="A12:A13"/>
  </mergeCells>
  <hyperlinks>
    <hyperlink ref="A7" location="DATOS!A1" display="Datos de la Empresa" xr:uid="{00000000-0004-0000-1A00-000000000000}"/>
    <hyperlink ref="A8" location="'INGRESOS Y EGRESOS'!A1" display="Ingresos y Egresos" xr:uid="{00000000-0004-0000-1A00-000001000000}"/>
    <hyperlink ref="A9" location="IMPUESTOS!A1" display="Impuestos" xr:uid="{00000000-0004-0000-1A00-000002000000}"/>
    <hyperlink ref="A10" location="TARIFAS!A1" display="Tablas y Tarifas de ISR" xr:uid="{00000000-0004-0000-1A00-000003000000}"/>
    <hyperlink ref="A5:A6" location="MENU!A1" display="M e n ú" xr:uid="{00000000-0004-0000-1A00-000004000000}"/>
    <hyperlink ref="A11" location="COEFICIENTE!A1" display="Coeficiente de Utilidad" xr:uid="{00000000-0004-0000-1A00-000005000000}"/>
    <hyperlink ref="A12:A13" location="CONTACTO!A1" display="CONTACTO" xr:uid="{00000000-0004-0000-1A00-000006000000}"/>
  </hyperlinks>
  <printOptions horizontalCentered="1"/>
  <pageMargins left="1.1811023622047245" right="1.1811023622047245" top="0.59055118110236227" bottom="0.59055118110236227" header="0" footer="0"/>
  <pageSetup paperSize="119" scale="76" orientation="portrait" blackAndWhite="1" r:id="rId1"/>
  <headerFooter alignWithMargins="0">
    <oddHeader>&amp;R&amp;"Calibri"&amp;10&amp;K000000 Confidencial&amp;1#_x000D_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5.7109375" defaultRowHeight="17.45" customHeight="1" x14ac:dyDescent="0.2"/>
  <cols>
    <col min="1" max="1" width="21.7109375" style="52" customWidth="1"/>
    <col min="2" max="2" width="1.7109375" style="28" customWidth="1"/>
    <col min="3" max="3" width="5.7109375" style="2"/>
    <col min="4" max="10" width="11.7109375" style="2" customWidth="1"/>
    <col min="11" max="16384" width="5.7109375" style="2"/>
  </cols>
  <sheetData>
    <row r="1" spans="1:18" ht="17.45" customHeight="1" x14ac:dyDescent="0.2">
      <c r="A1" s="125" t="s">
        <v>108</v>
      </c>
    </row>
    <row r="2" spans="1:18" ht="17.45" customHeight="1" x14ac:dyDescent="0.2">
      <c r="A2" s="125"/>
      <c r="D2" s="171" t="s">
        <v>105</v>
      </c>
      <c r="E2" s="171"/>
      <c r="F2" s="171"/>
      <c r="G2" s="171"/>
      <c r="H2" s="171"/>
      <c r="I2" s="171"/>
      <c r="J2" s="171"/>
    </row>
    <row r="3" spans="1:18" ht="17.45" customHeight="1" x14ac:dyDescent="0.2">
      <c r="A3" s="125"/>
      <c r="D3" s="171"/>
      <c r="E3" s="171"/>
      <c r="F3" s="171"/>
      <c r="G3" s="171"/>
      <c r="H3" s="171"/>
      <c r="I3" s="171"/>
      <c r="J3" s="171"/>
      <c r="K3" s="14"/>
      <c r="L3" s="14"/>
      <c r="M3" s="14"/>
      <c r="N3" s="14"/>
      <c r="O3" s="14"/>
      <c r="P3" s="14"/>
      <c r="Q3" s="14"/>
      <c r="R3" s="14"/>
    </row>
    <row r="4" spans="1:18" ht="17.45" customHeight="1" x14ac:dyDescent="0.2">
      <c r="A4" s="126"/>
      <c r="F4" s="8"/>
      <c r="G4" s="8"/>
      <c r="H4" s="8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7.45" customHeight="1" x14ac:dyDescent="0.2">
      <c r="A5" s="123" t="s">
        <v>215</v>
      </c>
      <c r="F5" s="157" t="s">
        <v>97</v>
      </c>
      <c r="G5" s="157"/>
      <c r="H5" s="157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7.45" customHeight="1" x14ac:dyDescent="0.2">
      <c r="A6" s="123"/>
      <c r="F6" s="37"/>
      <c r="G6" s="37"/>
      <c r="H6" s="37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7.45" customHeight="1" x14ac:dyDescent="0.2">
      <c r="A7" s="48" t="s">
        <v>66</v>
      </c>
      <c r="F7" s="157" t="s">
        <v>99</v>
      </c>
      <c r="G7" s="157"/>
      <c r="H7" s="157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7.45" customHeight="1" x14ac:dyDescent="0.2">
      <c r="A8" s="48" t="s">
        <v>68</v>
      </c>
      <c r="F8" s="37"/>
      <c r="G8" s="37"/>
      <c r="H8" s="37"/>
      <c r="I8" s="14"/>
    </row>
    <row r="9" spans="1:18" ht="17.45" customHeight="1" x14ac:dyDescent="0.2">
      <c r="A9" s="48" t="s">
        <v>59</v>
      </c>
      <c r="F9" s="157" t="s">
        <v>98</v>
      </c>
      <c r="G9" s="157"/>
      <c r="H9" s="157"/>
      <c r="I9" s="14"/>
    </row>
    <row r="10" spans="1:18" ht="17.45" customHeight="1" x14ac:dyDescent="0.2">
      <c r="A10" s="48" t="s">
        <v>67</v>
      </c>
      <c r="F10" s="37"/>
      <c r="G10" s="37"/>
      <c r="H10" s="37"/>
      <c r="I10" s="14"/>
    </row>
    <row r="11" spans="1:18" ht="17.45" customHeight="1" x14ac:dyDescent="0.2">
      <c r="A11" s="48" t="s">
        <v>175</v>
      </c>
      <c r="F11" s="157" t="s">
        <v>100</v>
      </c>
      <c r="G11" s="157"/>
      <c r="H11" s="157"/>
      <c r="I11" s="14"/>
    </row>
    <row r="12" spans="1:18" ht="17.45" customHeight="1" x14ac:dyDescent="0.2">
      <c r="A12" s="123" t="s">
        <v>214</v>
      </c>
      <c r="F12" s="37"/>
      <c r="G12" s="37"/>
      <c r="H12" s="37"/>
      <c r="I12" s="14"/>
    </row>
    <row r="13" spans="1:18" ht="17.45" customHeight="1" x14ac:dyDescent="0.2">
      <c r="A13" s="123"/>
      <c r="F13" s="157" t="s">
        <v>101</v>
      </c>
      <c r="G13" s="157"/>
      <c r="H13" s="157"/>
      <c r="I13" s="14"/>
    </row>
    <row r="14" spans="1:18" ht="17.45" customHeight="1" x14ac:dyDescent="0.2">
      <c r="F14" s="37"/>
      <c r="G14" s="37"/>
      <c r="H14" s="37"/>
      <c r="I14" s="14"/>
    </row>
    <row r="15" spans="1:18" ht="17.45" customHeight="1" x14ac:dyDescent="0.2">
      <c r="A15" s="49"/>
      <c r="F15" s="157" t="s">
        <v>102</v>
      </c>
      <c r="G15" s="157"/>
      <c r="H15" s="157"/>
    </row>
    <row r="16" spans="1:18" ht="17.45" customHeight="1" x14ac:dyDescent="0.2">
      <c r="A16" s="49"/>
      <c r="F16" s="24"/>
      <c r="G16" s="24"/>
      <c r="H16" s="24"/>
    </row>
    <row r="17" spans="1:8" ht="17.45" customHeight="1" x14ac:dyDescent="0.2">
      <c r="A17" s="49"/>
      <c r="F17" s="157" t="s">
        <v>194</v>
      </c>
      <c r="G17" s="157"/>
      <c r="H17" s="157"/>
    </row>
    <row r="18" spans="1:8" ht="17.45" customHeight="1" x14ac:dyDescent="0.2">
      <c r="A18" s="49"/>
      <c r="F18" s="24"/>
      <c r="G18" s="24"/>
      <c r="H18" s="24"/>
    </row>
    <row r="19" spans="1:8" ht="17.45" customHeight="1" x14ac:dyDescent="0.2">
      <c r="A19" s="49"/>
      <c r="F19" s="24"/>
      <c r="G19" s="24"/>
      <c r="H19" s="24"/>
    </row>
    <row r="20" spans="1:8" ht="17.45" customHeight="1" x14ac:dyDescent="0.2">
      <c r="A20" s="50"/>
      <c r="F20" s="24"/>
      <c r="G20" s="24"/>
      <c r="H20" s="24"/>
    </row>
    <row r="21" spans="1:8" ht="17.45" customHeight="1" x14ac:dyDescent="0.2">
      <c r="A21" s="50"/>
      <c r="F21" s="24"/>
      <c r="G21" s="24"/>
      <c r="H21" s="24"/>
    </row>
    <row r="22" spans="1:8" ht="17.45" customHeight="1" x14ac:dyDescent="0.2">
      <c r="A22" s="50"/>
      <c r="F22" s="24"/>
      <c r="G22" s="24"/>
      <c r="H22" s="24"/>
    </row>
    <row r="23" spans="1:8" ht="17.45" customHeight="1" x14ac:dyDescent="0.2">
      <c r="A23" s="50"/>
      <c r="F23" s="24"/>
      <c r="G23" s="24"/>
      <c r="H23" s="24"/>
    </row>
    <row r="24" spans="1:8" ht="17.45" customHeight="1" x14ac:dyDescent="0.2">
      <c r="A24" s="50"/>
      <c r="F24" s="24"/>
      <c r="G24" s="24"/>
      <c r="H24" s="24"/>
    </row>
    <row r="25" spans="1:8" ht="17.45" customHeight="1" x14ac:dyDescent="0.2">
      <c r="A25" s="50"/>
      <c r="F25" s="24"/>
      <c r="G25" s="24"/>
      <c r="H25" s="24"/>
    </row>
    <row r="26" spans="1:8" ht="17.45" customHeight="1" x14ac:dyDescent="0.2">
      <c r="A26" s="50"/>
      <c r="F26" s="24"/>
      <c r="G26" s="24"/>
      <c r="H26" s="24"/>
    </row>
    <row r="27" spans="1:8" ht="17.45" customHeight="1" x14ac:dyDescent="0.2">
      <c r="A27" s="50"/>
      <c r="F27" s="24"/>
      <c r="G27" s="24"/>
      <c r="H27" s="24"/>
    </row>
    <row r="28" spans="1:8" ht="17.45" customHeight="1" x14ac:dyDescent="0.2">
      <c r="A28" s="51"/>
      <c r="F28" s="24"/>
      <c r="G28" s="24"/>
      <c r="H28" s="24"/>
    </row>
    <row r="29" spans="1:8" ht="17.45" customHeight="1" x14ac:dyDescent="0.2">
      <c r="A29" s="51"/>
      <c r="F29" s="9"/>
      <c r="G29" s="9"/>
    </row>
    <row r="30" spans="1:8" ht="17.45" customHeight="1" x14ac:dyDescent="0.2">
      <c r="A30" s="51"/>
      <c r="F30" s="9"/>
      <c r="G30" s="9"/>
    </row>
    <row r="31" spans="1:8" ht="17.45" customHeight="1" x14ac:dyDescent="0.2">
      <c r="A31" s="51"/>
    </row>
    <row r="32" spans="1:8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ByhNhK5fJYWys+fpQ6l/w3EWrw/AWlJTn4mktnR3J7r+8nbU3KhC66gsJlp1b00l4OiH9s6CrzM1MgNsqU4gaA==" saltValue="3sxt4WI+IXY9XzGhBKTRJw==" spinCount="100000" sheet="1" objects="1" scenarios="1" formatColumns="0" formatRows="0" autoFilter="0"/>
  <mergeCells count="11">
    <mergeCell ref="F17:H17"/>
    <mergeCell ref="F15:H15"/>
    <mergeCell ref="A1:A4"/>
    <mergeCell ref="A5:A6"/>
    <mergeCell ref="D2:J3"/>
    <mergeCell ref="F5:H5"/>
    <mergeCell ref="F7:H7"/>
    <mergeCell ref="F9:H9"/>
    <mergeCell ref="F11:H11"/>
    <mergeCell ref="F13:H13"/>
    <mergeCell ref="A12:A13"/>
  </mergeCells>
  <phoneticPr fontId="11" type="noConversion"/>
  <hyperlinks>
    <hyperlink ref="F5:H5" location="'ISRENE FEB'!A1" display="1o BIMESTRE - ENERO - FEBRERO" xr:uid="{00000000-0004-0000-1B00-000000000000}"/>
    <hyperlink ref="F7:H7" location="'ISRMAR ABR'!A1" display="2o. BIMESTRE - MARZO - ABRIL" xr:uid="{00000000-0004-0000-1B00-000001000000}"/>
    <hyperlink ref="F9:H9" location="'ISRMAY JUN'!A1" display="3o. BIMESTRE - MAYO - JUNIO" xr:uid="{00000000-0004-0000-1B00-000002000000}"/>
    <hyperlink ref="F11:H11" location="'ISRJUL AGO'!A1" display="4o BIMESTRE - JULIO - AGOSTO" xr:uid="{00000000-0004-0000-1B00-000003000000}"/>
    <hyperlink ref="F13:H13" location="'ISRSEP OCT'!A1" display="5o BIMESTRE - SEPTIEMBRE - OCTUBRE" xr:uid="{00000000-0004-0000-1B00-000004000000}"/>
    <hyperlink ref="F15:H15" location="'ISRNOV DIC'!A1" display="6o. BIMESTRE - NOVIEMBRE - DICIEMBRE" xr:uid="{00000000-0004-0000-1B00-000005000000}"/>
    <hyperlink ref="F17:H17" location="ISRANUAL!A1" display="ANUAL" xr:uid="{00000000-0004-0000-1B00-000006000000}"/>
    <hyperlink ref="A7" location="DATOS!A1" display="Datos de la Empresa" xr:uid="{00000000-0004-0000-1B00-000007000000}"/>
    <hyperlink ref="A8" location="'INGRESOS Y EGRESOS'!A1" display="Ingresos y Egresos" xr:uid="{00000000-0004-0000-1B00-000008000000}"/>
    <hyperlink ref="A9" location="IMPUESTOS!A1" display="Impuestos" xr:uid="{00000000-0004-0000-1B00-000009000000}"/>
    <hyperlink ref="A10" location="TARIFAS!A1" display="Tablas y Tarifas de ISR" xr:uid="{00000000-0004-0000-1B00-00000A000000}"/>
    <hyperlink ref="A5:A6" location="MENU!A1" display="M e n ú" xr:uid="{00000000-0004-0000-1B00-00000B000000}"/>
    <hyperlink ref="A11" location="COEFICIENTE!A1" display="Coeficiente de Utilidad" xr:uid="{00000000-0004-0000-1B00-00000C000000}"/>
    <hyperlink ref="A12:A13" location="CONTACTO!A1" display="CONTACTO" xr:uid="{00000000-0004-0000-1B00-00000D000000}"/>
  </hyperlinks>
  <printOptions horizontalCentered="1"/>
  <pageMargins left="0.78740157480314965" right="0.78740157480314965" top="0.98425196850393704" bottom="0.98425196850393704" header="0" footer="0"/>
  <pageSetup scale="64" orientation="landscape" r:id="rId1"/>
  <headerFooter alignWithMargins="0">
    <oddHeader>&amp;R&amp;"Calibri"&amp;10&amp;K000000 Confidencial&amp;1#_x000D_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5"/>
  <sheetViews>
    <sheetView zoomScaleNormal="100" workbookViewId="0">
      <selection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167</v>
      </c>
      <c r="D2" s="173"/>
      <c r="E2" s="173"/>
      <c r="F2" s="173"/>
      <c r="H2" s="172" t="s">
        <v>168</v>
      </c>
      <c r="I2" s="173"/>
      <c r="J2" s="173"/>
      <c r="K2" s="173"/>
      <c r="M2" s="172" t="s">
        <v>169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187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IF(DATOS!$I$17="NO",'ISRENE FEB'!H8,'ISRENE FEB'!M8)</f>
        <v>0.01</v>
      </c>
      <c r="D8" s="110">
        <f>IF(DATOS!$I$17="NO",'ISRENE FEB'!I8,'ISRENE FEB'!N8)</f>
        <v>1492.08</v>
      </c>
      <c r="E8" s="110">
        <f>IF(DATOS!$I$17="NO",'ISRENE FEB'!J8,'ISRENE FEB'!O8)</f>
        <v>0</v>
      </c>
      <c r="F8" s="111">
        <f>IF(DATOS!$I$17="NO",'ISRENE FEB'!K8,'ISRENE FEB'!P8)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1492.08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IF(DATOS!$I$17="NO",'ISRENE FEB'!H9,'ISRENE FEB'!M9)</f>
        <v>1492.09</v>
      </c>
      <c r="D9" s="110">
        <f>IF(DATOS!$I$17="NO",'ISRENE FEB'!I9,'ISRENE FEB'!N9)</f>
        <v>12664.1</v>
      </c>
      <c r="E9" s="110">
        <f>IF(DATOS!$I$17="NO",'ISRENE FEB'!J9,'ISRENE FEB'!O9)</f>
        <v>28.64</v>
      </c>
      <c r="F9" s="111">
        <f>IF(DATOS!$I$17="NO",'ISRENE FEB'!K9,'ISRENE FEB'!P9)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1492.09</v>
      </c>
      <c r="N9" s="101">
        <v>12664.1</v>
      </c>
      <c r="O9" s="101">
        <v>28.64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IF(DATOS!$I$17="NO",'ISRENE FEB'!H10,'ISRENE FEB'!M10)</f>
        <v>12664.11</v>
      </c>
      <c r="D10" s="110">
        <f>IF(DATOS!$I$17="NO",'ISRENE FEB'!I10,'ISRENE FEB'!N10)</f>
        <v>22256.02</v>
      </c>
      <c r="E10" s="110">
        <f>IF(DATOS!$I$17="NO",'ISRENE FEB'!J10,'ISRENE FEB'!O10)</f>
        <v>743.66</v>
      </c>
      <c r="F10" s="111">
        <f>IF(DATOS!$I$17="NO",'ISRENE FEB'!K10,'ISRENE FEB'!P10)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12664.11</v>
      </c>
      <c r="N10" s="101">
        <v>22256.02</v>
      </c>
      <c r="O10" s="101">
        <v>743.66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IF(DATOS!$I$17="NO",'ISRENE FEB'!H11,'ISRENE FEB'!M11)</f>
        <v>22256.03</v>
      </c>
      <c r="D11" s="110">
        <f>IF(DATOS!$I$17="NO",'ISRENE FEB'!I11,'ISRENE FEB'!N11)</f>
        <v>25871.64</v>
      </c>
      <c r="E11" s="110">
        <f>IF(DATOS!$I$17="NO",'ISRENE FEB'!J11,'ISRENE FEB'!O11)</f>
        <v>1787.26</v>
      </c>
      <c r="F11" s="111">
        <f>IF(DATOS!$I$17="NO",'ISRENE FEB'!K11,'ISRENE FEB'!P11)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22256.03</v>
      </c>
      <c r="N11" s="101">
        <v>25871.64</v>
      </c>
      <c r="O11" s="101">
        <v>1787.26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IF(DATOS!$I$17="NO",'ISRENE FEB'!H12,'ISRENE FEB'!M12)</f>
        <v>25871.65</v>
      </c>
      <c r="D12" s="110">
        <f>IF(DATOS!$I$17="NO",'ISRENE FEB'!I12,'ISRENE FEB'!N12)</f>
        <v>30975.42</v>
      </c>
      <c r="E12" s="110">
        <f>IF(DATOS!$I$17="NO",'ISRENE FEB'!J12,'ISRENE FEB'!O12)</f>
        <v>2365.7600000000002</v>
      </c>
      <c r="F12" s="111">
        <f>IF(DATOS!$I$17="NO",'ISRENE FEB'!K12,'ISRENE FEB'!P12)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25871.65</v>
      </c>
      <c r="N12" s="101">
        <v>30975.42</v>
      </c>
      <c r="O12" s="101">
        <v>2365.7600000000002</v>
      </c>
      <c r="P12" s="112">
        <v>0.1792</v>
      </c>
    </row>
    <row r="13" spans="1:16" ht="17.45" customHeight="1" x14ac:dyDescent="0.2">
      <c r="A13" s="123"/>
      <c r="C13" s="110">
        <f>IF(DATOS!$I$17="NO",'ISRENE FEB'!H13,'ISRENE FEB'!M13)</f>
        <v>30975.43</v>
      </c>
      <c r="D13" s="110">
        <f>IF(DATOS!$I$17="NO",'ISRENE FEB'!I13,'ISRENE FEB'!N13)</f>
        <v>62472.98</v>
      </c>
      <c r="E13" s="110">
        <f>IF(DATOS!$I$17="NO",'ISRENE FEB'!J13,'ISRENE FEB'!O13)</f>
        <v>3280.36</v>
      </c>
      <c r="F13" s="111">
        <f>IF(DATOS!$I$17="NO",'ISRENE FEB'!K13,'ISRENE FEB'!P13)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30975.43</v>
      </c>
      <c r="N13" s="101">
        <v>62472.98</v>
      </c>
      <c r="O13" s="101">
        <v>3280.36</v>
      </c>
      <c r="P13" s="112">
        <v>0.21360000000000001</v>
      </c>
    </row>
    <row r="14" spans="1:16" ht="17.45" customHeight="1" x14ac:dyDescent="0.2">
      <c r="C14" s="110">
        <f>IF(DATOS!$I$17="NO",'ISRENE FEB'!H14,'ISRENE FEB'!M14)</f>
        <v>62472.99</v>
      </c>
      <c r="D14" s="110">
        <f>IF(DATOS!$I$17="NO",'ISRENE FEB'!I14,'ISRENE FEB'!N14)</f>
        <v>98466</v>
      </c>
      <c r="E14" s="110">
        <f>IF(DATOS!$I$17="NO",'ISRENE FEB'!J14,'ISRENE FEB'!O14)</f>
        <v>10008.24</v>
      </c>
      <c r="F14" s="111">
        <f>IF(DATOS!$I$17="NO",'ISRENE FEB'!K14,'ISRENE FEB'!P14)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62472.99</v>
      </c>
      <c r="N14" s="101">
        <v>98466</v>
      </c>
      <c r="O14" s="101">
        <v>10008.24</v>
      </c>
      <c r="P14" s="112">
        <v>0.23519999999999999</v>
      </c>
    </row>
    <row r="15" spans="1:16" ht="17.45" customHeight="1" x14ac:dyDescent="0.2">
      <c r="A15" s="49"/>
      <c r="C15" s="110">
        <f>IF(DATOS!$I$17="NO",'ISRENE FEB'!H15,'ISRENE FEB'!M15)</f>
        <v>98466.01</v>
      </c>
      <c r="D15" s="110">
        <f>IF(DATOS!$I$17="NO",'ISRENE FEB'!I15,'ISRENE FEB'!N15)</f>
        <v>187987.8</v>
      </c>
      <c r="E15" s="110">
        <f>IF(DATOS!$I$17="NO",'ISRENE FEB'!J15,'ISRENE FEB'!O15)</f>
        <v>18473.78</v>
      </c>
      <c r="F15" s="111">
        <f>IF(DATOS!$I$17="NO",'ISRENE FEB'!K15,'ISRENE FEB'!P15)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98466.01</v>
      </c>
      <c r="N15" s="101">
        <v>187987.8</v>
      </c>
      <c r="O15" s="101">
        <v>18473.78</v>
      </c>
      <c r="P15" s="112">
        <v>0.3</v>
      </c>
    </row>
    <row r="16" spans="1:16" ht="17.45" customHeight="1" x14ac:dyDescent="0.2">
      <c r="A16" s="49"/>
      <c r="C16" s="110">
        <f>IF(DATOS!$I$17="NO",'ISRENE FEB'!H16,'ISRENE FEB'!M16)</f>
        <v>187987.81</v>
      </c>
      <c r="D16" s="110">
        <f>IF(DATOS!$I$17="NO",'ISRENE FEB'!I16,'ISRENE FEB'!N16)</f>
        <v>250650.4</v>
      </c>
      <c r="E16" s="110">
        <f>IF(DATOS!$I$17="NO",'ISRENE FEB'!J16,'ISRENE FEB'!O16)</f>
        <v>45330.34</v>
      </c>
      <c r="F16" s="111">
        <f>IF(DATOS!$I$17="NO",'ISRENE FEB'!K16,'ISRENE FEB'!P16)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187987.81</v>
      </c>
      <c r="N16" s="101">
        <v>250650.4</v>
      </c>
      <c r="O16" s="101">
        <v>45330.34</v>
      </c>
      <c r="P16" s="112">
        <v>0.32</v>
      </c>
    </row>
    <row r="17" spans="1:16" ht="17.45" customHeight="1" x14ac:dyDescent="0.2">
      <c r="A17" s="49"/>
      <c r="C17" s="110">
        <f>IF(DATOS!$I$17="NO",'ISRENE FEB'!H17,'ISRENE FEB'!M17)</f>
        <v>250650.41</v>
      </c>
      <c r="D17" s="110">
        <f>IF(DATOS!$I$17="NO",'ISRENE FEB'!I17,'ISRENE FEB'!N17)</f>
        <v>751951.22</v>
      </c>
      <c r="E17" s="110">
        <f>IF(DATOS!$I$17="NO",'ISRENE FEB'!J17,'ISRENE FEB'!O17)</f>
        <v>65382.36</v>
      </c>
      <c r="F17" s="111">
        <f>IF(DATOS!$I$17="NO",'ISRENE FEB'!K17,'ISRENE FEB'!P17)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250650.41</v>
      </c>
      <c r="N17" s="101">
        <v>751951.22</v>
      </c>
      <c r="O17" s="101">
        <v>65382.36</v>
      </c>
      <c r="P17" s="112">
        <v>0.34</v>
      </c>
    </row>
    <row r="18" spans="1:16" ht="17.45" customHeight="1" x14ac:dyDescent="0.2">
      <c r="A18" s="49"/>
      <c r="C18" s="110">
        <f>IF(DATOS!$I$17="NO",'ISRENE FEB'!H18,'ISRENE FEB'!M18)</f>
        <v>751951.23</v>
      </c>
      <c r="D18" s="110">
        <f>IF(DATOS!$I$17="NO",'ISRENE FEB'!I18,'ISRENE FEB'!N18)</f>
        <v>9999999999</v>
      </c>
      <c r="E18" s="110">
        <f>IF(DATOS!$I$17="NO",'ISRENE FEB'!J18,'ISRENE FEB'!O18)</f>
        <v>235824.64000000001</v>
      </c>
      <c r="F18" s="111">
        <f>IF(DATOS!$I$17="NO",'ISRENE FEB'!K18,'ISRENE FEB'!P18)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751951.23</v>
      </c>
      <c r="N18" s="101">
        <v>9999999999</v>
      </c>
      <c r="O18" s="101">
        <v>235824.64000000001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grNTdDSps2J8MVNXYNiqWI2nQD0Ozbf0KRchqW2dNw4NAxOL1ykj9H6vkUCJ2uC2s1xdmEmTuII5gUDpfkDPfA==" saltValue="8n4v2kBdGfxRysOSOaYqZw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A1:A4"/>
    <mergeCell ref="A5:A6"/>
    <mergeCell ref="C6:F6"/>
    <mergeCell ref="C2:F3"/>
    <mergeCell ref="C5:F5"/>
  </mergeCells>
  <phoneticPr fontId="11" type="noConversion"/>
  <hyperlinks>
    <hyperlink ref="A7" location="DATOS!A1" display="Datos de la Empresa" xr:uid="{00000000-0004-0000-1C00-000000000000}"/>
    <hyperlink ref="A8" location="'INGRESOS Y EGRESOS'!A1" display="Ingresos y Egresos" xr:uid="{00000000-0004-0000-1C00-000001000000}"/>
    <hyperlink ref="A9" location="IMPUESTOS!A1" display="Impuestos" xr:uid="{00000000-0004-0000-1C00-000002000000}"/>
    <hyperlink ref="A10" location="TARIFAS!A1" display="Tablas y Tarifas de ISR" xr:uid="{00000000-0004-0000-1C00-000003000000}"/>
    <hyperlink ref="A5:A6" location="MENU!A1" display="M e n ú" xr:uid="{00000000-0004-0000-1C00-000004000000}"/>
    <hyperlink ref="A11" location="COEFICIENTE!A1" display="Coeficiente de Utilidad" xr:uid="{00000000-0004-0000-1C00-000005000000}"/>
    <hyperlink ref="A12:A13" location="CONTACTO!A1" display="CONTACTO" xr:uid="{00000000-0004-0000-1C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P45"/>
  <sheetViews>
    <sheetView zoomScaleNormal="100" workbookViewId="0">
      <pane xSplit="1" topLeftCell="B1" activePane="topRight" state="frozen"/>
      <selection sqref="A1:A4"/>
      <selection pane="topRight" activeCell="E8" sqref="E8:H9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10" width="12.7109375" style="12" customWidth="1"/>
    <col min="11" max="11" width="4.7109375" style="12" customWidth="1"/>
    <col min="12" max="16384" width="11.42578125" style="12"/>
  </cols>
  <sheetData>
    <row r="1" spans="1:10" ht="17.45" customHeight="1" x14ac:dyDescent="0.2">
      <c r="A1" s="125" t="s">
        <v>108</v>
      </c>
    </row>
    <row r="2" spans="1:10" ht="17.45" customHeight="1" x14ac:dyDescent="0.2">
      <c r="A2" s="125"/>
      <c r="C2" s="134" t="s">
        <v>222</v>
      </c>
      <c r="D2" s="134"/>
      <c r="E2" s="134"/>
      <c r="F2" s="134"/>
      <c r="G2" s="134"/>
      <c r="H2" s="134"/>
      <c r="I2" s="134"/>
      <c r="J2" s="134"/>
    </row>
    <row r="3" spans="1:10" ht="17.45" customHeight="1" x14ac:dyDescent="0.2">
      <c r="A3" s="125"/>
      <c r="C3" s="134"/>
      <c r="D3" s="134"/>
      <c r="E3" s="134"/>
      <c r="F3" s="134"/>
      <c r="G3" s="134"/>
      <c r="H3" s="134"/>
      <c r="I3" s="134"/>
      <c r="J3" s="134"/>
    </row>
    <row r="4" spans="1:10" ht="17.45" customHeight="1" x14ac:dyDescent="0.2">
      <c r="A4" s="126"/>
    </row>
    <row r="5" spans="1:10" ht="17.45" customHeight="1" x14ac:dyDescent="0.2">
      <c r="A5" s="123" t="s">
        <v>215</v>
      </c>
      <c r="C5" s="129" t="s">
        <v>65</v>
      </c>
      <c r="D5" s="129"/>
      <c r="E5" s="129"/>
      <c r="F5" s="129"/>
      <c r="G5" s="129"/>
      <c r="H5" s="129"/>
      <c r="I5" s="129"/>
      <c r="J5" s="129"/>
    </row>
    <row r="6" spans="1:10" ht="17.45" customHeight="1" x14ac:dyDescent="0.2">
      <c r="A6" s="123"/>
      <c r="C6" s="130"/>
      <c r="D6" s="130"/>
      <c r="E6" s="130"/>
      <c r="F6" s="130"/>
      <c r="G6" s="130"/>
      <c r="H6" s="130"/>
      <c r="I6" s="130"/>
      <c r="J6" s="130"/>
    </row>
    <row r="7" spans="1:10" ht="17.45" customHeight="1" x14ac:dyDescent="0.2">
      <c r="A7" s="48" t="s">
        <v>66</v>
      </c>
      <c r="C7" s="127" t="s">
        <v>220</v>
      </c>
      <c r="D7" s="127"/>
      <c r="E7" s="127"/>
      <c r="F7" s="127"/>
      <c r="G7" s="127"/>
      <c r="H7" s="127"/>
      <c r="I7" s="127"/>
      <c r="J7" s="127"/>
    </row>
    <row r="8" spans="1:10" ht="17.45" customHeight="1" x14ac:dyDescent="0.2">
      <c r="A8" s="48" t="s">
        <v>68</v>
      </c>
      <c r="D8" s="11"/>
      <c r="E8" s="132" t="s">
        <v>229</v>
      </c>
      <c r="F8" s="132"/>
      <c r="G8" s="132"/>
      <c r="H8" s="132"/>
      <c r="I8" s="11"/>
    </row>
    <row r="9" spans="1:10" ht="17.45" customHeight="1" x14ac:dyDescent="0.25">
      <c r="A9" s="48" t="s">
        <v>59</v>
      </c>
      <c r="C9" s="29"/>
      <c r="D9" s="29"/>
      <c r="E9" s="133"/>
      <c r="F9" s="133"/>
      <c r="G9" s="133"/>
      <c r="H9" s="133"/>
      <c r="I9" s="29"/>
      <c r="J9" s="29"/>
    </row>
    <row r="10" spans="1:10" ht="17.45" customHeight="1" x14ac:dyDescent="0.25">
      <c r="A10" s="48" t="s">
        <v>67</v>
      </c>
      <c r="C10" s="29"/>
      <c r="D10" s="29"/>
      <c r="I10" s="29"/>
      <c r="J10" s="29"/>
    </row>
    <row r="11" spans="1:10" ht="17.45" customHeight="1" x14ac:dyDescent="0.2">
      <c r="A11" s="48" t="s">
        <v>175</v>
      </c>
      <c r="C11" s="127" t="s">
        <v>221</v>
      </c>
      <c r="D11" s="127"/>
      <c r="E11" s="127"/>
      <c r="F11" s="127"/>
      <c r="G11" s="127"/>
      <c r="H11" s="127"/>
      <c r="I11" s="127"/>
      <c r="J11" s="127"/>
    </row>
    <row r="12" spans="1:10" ht="17.45" customHeight="1" x14ac:dyDescent="0.25">
      <c r="A12" s="123" t="s">
        <v>214</v>
      </c>
      <c r="C12" s="29"/>
      <c r="D12" s="29"/>
      <c r="E12" s="132" t="s">
        <v>223</v>
      </c>
      <c r="F12" s="132"/>
      <c r="G12" s="132"/>
      <c r="H12" s="132"/>
      <c r="I12" s="29"/>
      <c r="J12" s="29"/>
    </row>
    <row r="13" spans="1:10" ht="17.45" customHeight="1" x14ac:dyDescent="0.25">
      <c r="A13" s="123"/>
      <c r="C13" s="29"/>
      <c r="D13" s="29"/>
      <c r="E13" s="133"/>
      <c r="F13" s="133"/>
      <c r="G13" s="133"/>
      <c r="H13" s="133"/>
      <c r="I13" s="29"/>
      <c r="J13" s="29"/>
    </row>
    <row r="14" spans="1:10" ht="17.45" customHeight="1" x14ac:dyDescent="0.25">
      <c r="C14" s="29"/>
      <c r="D14" s="29"/>
      <c r="E14" s="29"/>
      <c r="F14" s="29"/>
      <c r="G14" s="29"/>
      <c r="H14" s="29"/>
      <c r="I14" s="29"/>
      <c r="J14" s="29"/>
    </row>
    <row r="15" spans="1:10" ht="17.45" customHeight="1" x14ac:dyDescent="0.2">
      <c r="A15" s="49"/>
      <c r="C15" s="131" t="s">
        <v>156</v>
      </c>
      <c r="D15" s="131"/>
      <c r="E15" s="131"/>
      <c r="F15" s="131"/>
      <c r="G15" s="131"/>
      <c r="H15" s="131"/>
      <c r="I15" s="131"/>
      <c r="J15" s="131"/>
    </row>
    <row r="16" spans="1:10" ht="17.45" customHeight="1" x14ac:dyDescent="0.25">
      <c r="A16" s="49"/>
      <c r="C16" s="29"/>
      <c r="D16" s="29"/>
      <c r="E16" s="128" t="s">
        <v>158</v>
      </c>
      <c r="F16" s="128"/>
      <c r="G16" s="128"/>
      <c r="H16" s="128"/>
      <c r="I16" s="29"/>
      <c r="J16" s="29"/>
    </row>
    <row r="17" spans="1:16" ht="17.45" customHeight="1" x14ac:dyDescent="0.25">
      <c r="A17" s="49"/>
      <c r="C17" s="29"/>
      <c r="D17" s="29"/>
      <c r="E17" s="128"/>
      <c r="F17" s="128"/>
      <c r="G17" s="128"/>
      <c r="H17" s="128"/>
      <c r="I17" s="29"/>
      <c r="J17" s="29"/>
    </row>
    <row r="18" spans="1:16" ht="17.45" customHeight="1" x14ac:dyDescent="0.25">
      <c r="A18" s="49"/>
      <c r="C18" s="29"/>
      <c r="D18" s="29"/>
      <c r="E18" s="29"/>
      <c r="F18" s="29"/>
      <c r="G18" s="29"/>
      <c r="H18" s="29"/>
      <c r="I18" s="29"/>
      <c r="J18" s="29"/>
    </row>
    <row r="19" spans="1:16" ht="17.45" customHeight="1" x14ac:dyDescent="0.25">
      <c r="A19" s="49"/>
      <c r="C19" s="29"/>
      <c r="D19" s="29"/>
      <c r="E19" s="29"/>
      <c r="F19" s="29"/>
      <c r="G19" s="29"/>
      <c r="H19" s="29"/>
      <c r="I19" s="29"/>
      <c r="J19" s="29"/>
    </row>
    <row r="20" spans="1:16" ht="17.45" customHeight="1" x14ac:dyDescent="0.25">
      <c r="A20" s="50"/>
      <c r="C20" s="29"/>
      <c r="D20" s="29"/>
      <c r="E20" s="29"/>
      <c r="F20" s="29"/>
      <c r="G20" s="29"/>
      <c r="H20" s="29"/>
      <c r="I20" s="29"/>
      <c r="J20" s="29"/>
    </row>
    <row r="21" spans="1:16" ht="17.45" customHeight="1" x14ac:dyDescent="0.25">
      <c r="A21" s="50"/>
      <c r="C21" s="29"/>
      <c r="D21" s="29"/>
      <c r="E21" s="29"/>
      <c r="F21" s="29"/>
      <c r="G21" s="29"/>
      <c r="H21" s="29"/>
      <c r="I21" s="29"/>
      <c r="J21" s="29"/>
    </row>
    <row r="22" spans="1:16" ht="17.45" customHeight="1" x14ac:dyDescent="0.25">
      <c r="A22" s="50"/>
      <c r="C22" s="29"/>
      <c r="D22" s="29"/>
      <c r="E22" s="29"/>
      <c r="F22" s="29"/>
      <c r="G22" s="29"/>
      <c r="H22" s="29"/>
      <c r="I22" s="29"/>
      <c r="J22" s="29"/>
    </row>
    <row r="23" spans="1:16" ht="17.45" customHeight="1" x14ac:dyDescent="0.3">
      <c r="A23" s="50"/>
      <c r="C23" s="29"/>
      <c r="D23" s="29"/>
      <c r="E23" s="29"/>
      <c r="F23" s="29"/>
      <c r="G23" s="29"/>
      <c r="H23" s="29"/>
      <c r="I23" s="29"/>
      <c r="J23" s="29"/>
      <c r="K23" s="22"/>
    </row>
    <row r="24" spans="1:16" ht="17.45" customHeight="1" x14ac:dyDescent="0.3">
      <c r="A24" s="50"/>
      <c r="C24" s="29"/>
      <c r="D24" s="29"/>
      <c r="E24" s="29"/>
      <c r="F24" s="29"/>
      <c r="G24" s="29"/>
      <c r="H24" s="29"/>
      <c r="I24" s="29"/>
      <c r="J24" s="29"/>
      <c r="K24" s="6"/>
      <c r="M24" s="6"/>
      <c r="N24" s="6"/>
      <c r="O24" s="6"/>
      <c r="P24" s="6"/>
    </row>
    <row r="25" spans="1:16" ht="17.45" customHeight="1" x14ac:dyDescent="0.3">
      <c r="A25" s="50"/>
      <c r="C25" s="29"/>
      <c r="D25" s="29"/>
      <c r="E25" s="29"/>
      <c r="F25" s="29"/>
      <c r="G25" s="29"/>
      <c r="H25" s="29"/>
      <c r="I25" s="29"/>
      <c r="J25" s="29"/>
      <c r="K25" s="22"/>
      <c r="M25" s="6"/>
      <c r="N25" s="6"/>
      <c r="O25" s="6"/>
      <c r="P25" s="6"/>
    </row>
    <row r="26" spans="1:16" ht="17.45" customHeight="1" x14ac:dyDescent="0.3">
      <c r="A26" s="50"/>
      <c r="C26" s="29"/>
      <c r="D26" s="29"/>
      <c r="E26" s="29"/>
      <c r="F26" s="29"/>
      <c r="G26" s="29"/>
      <c r="H26" s="29"/>
      <c r="I26" s="29"/>
      <c r="J26" s="29"/>
      <c r="K26" s="6"/>
      <c r="M26" s="6"/>
      <c r="N26" s="6"/>
      <c r="O26" s="6"/>
      <c r="P26" s="6"/>
    </row>
    <row r="27" spans="1:16" ht="17.45" customHeight="1" x14ac:dyDescent="0.3">
      <c r="A27" s="50"/>
      <c r="C27" s="29"/>
      <c r="D27" s="29"/>
      <c r="E27" s="29"/>
      <c r="F27" s="29"/>
      <c r="G27" s="29"/>
      <c r="H27" s="29"/>
      <c r="I27" s="29"/>
      <c r="J27" s="29"/>
      <c r="K27" s="6"/>
      <c r="M27" s="6"/>
      <c r="N27" s="6"/>
      <c r="O27" s="6"/>
      <c r="P27" s="6"/>
    </row>
    <row r="28" spans="1:16" ht="17.45" customHeight="1" x14ac:dyDescent="0.3">
      <c r="A28" s="51"/>
      <c r="C28" s="29"/>
      <c r="D28" s="29"/>
      <c r="E28" s="29"/>
      <c r="F28" s="29"/>
      <c r="G28" s="29"/>
      <c r="H28" s="29"/>
      <c r="I28" s="29"/>
      <c r="J28" s="29"/>
      <c r="K28" s="6"/>
      <c r="M28" s="6"/>
      <c r="N28" s="6"/>
      <c r="O28" s="6"/>
      <c r="P28" s="6"/>
    </row>
    <row r="29" spans="1:16" ht="17.45" customHeight="1" x14ac:dyDescent="0.3">
      <c r="A29" s="51"/>
      <c r="K29" s="6"/>
      <c r="M29" s="6"/>
      <c r="N29" s="6"/>
      <c r="O29" s="6"/>
      <c r="P29" s="6"/>
    </row>
    <row r="30" spans="1:16" ht="17.45" customHeight="1" x14ac:dyDescent="0.3">
      <c r="A30" s="51"/>
      <c r="M30" s="6"/>
      <c r="N30" s="6"/>
      <c r="O30" s="6"/>
      <c r="P30" s="6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VoB2dBRqTV/6kgMl90ElFH8F5Q6G/XT8doeh7zrBxFQu58yHg3kJcCls3qKxxzs/gzc59jSzd8F1tRE+az9o8Q==" saltValue="pnWGGDlGqdNmVXNz3RgQ7Q==" spinCount="100000" sheet="1" objects="1" scenarios="1" autoFilter="0"/>
  <mergeCells count="12">
    <mergeCell ref="C7:J7"/>
    <mergeCell ref="E16:H17"/>
    <mergeCell ref="A1:A4"/>
    <mergeCell ref="A5:A6"/>
    <mergeCell ref="C5:J5"/>
    <mergeCell ref="C6:J6"/>
    <mergeCell ref="C11:J11"/>
    <mergeCell ref="C15:J15"/>
    <mergeCell ref="E8:H9"/>
    <mergeCell ref="E12:H13"/>
    <mergeCell ref="A12:A13"/>
    <mergeCell ref="C2:J3"/>
  </mergeCells>
  <hyperlinks>
    <hyperlink ref="E16:H17" r:id="rId1" display="Solicitar clave de activación" xr:uid="{00000000-0004-0000-0200-000000000000}"/>
    <hyperlink ref="E12" r:id="rId2" display="www.contador.on-line.mx" xr:uid="{00000000-0004-0000-0200-000002000000}"/>
    <hyperlink ref="A7" location="DATOS!A1" display="Datos de la Empresa" xr:uid="{00000000-0004-0000-0200-000003000000}"/>
    <hyperlink ref="A8" location="'INGRESOS Y EGRESOS'!A1" display="Ingresos y Egresos" xr:uid="{00000000-0004-0000-0200-000004000000}"/>
    <hyperlink ref="A9" location="IMPUESTOS!A1" display="Impuestos" xr:uid="{00000000-0004-0000-0200-000005000000}"/>
    <hyperlink ref="A10" location="TARIFAS!A1" display="Tablas y Tarifas de ISR" xr:uid="{00000000-0004-0000-0200-000006000000}"/>
    <hyperlink ref="A5:A6" location="MENU!A1" display="M e n ú" xr:uid="{00000000-0004-0000-0200-000007000000}"/>
    <hyperlink ref="A11" location="COEFICIENTE!A1" display="Coeficiente de Utilidad" xr:uid="{00000000-0004-0000-0200-000008000000}"/>
    <hyperlink ref="A12:A13" location="CONTACTO!A1" display="CONTACTO" xr:uid="{00000000-0004-0000-0200-000009000000}"/>
    <hyperlink ref="E12:H13" r:id="rId3" display="www.contadorfiscal.mx" xr:uid="{00000000-0004-0000-0200-00000B000000}"/>
    <hyperlink ref="E8" r:id="rId4" xr:uid="{00000000-0004-0000-0200-000001000000}"/>
    <hyperlink ref="E8:H9" r:id="rId5" display="contacto@contadorfiscal.mx" xr:uid="{67797753-9253-41CE-9261-D2A803DD2659}"/>
  </hyperlinks>
  <printOptions horizontalCentered="1"/>
  <pageMargins left="0.78740157480314965" right="0.78740157480314965" top="0.98425196850393704" bottom="0.98425196850393704" header="0" footer="0"/>
  <pageSetup scale="96" orientation="landscape" r:id="rId6"/>
  <headerFooter alignWithMargins="0">
    <oddHeader>&amp;R&amp;"Calibri"&amp;10&amp;K000000 Confidencial&amp;1#_x000D_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63</v>
      </c>
      <c r="D2" s="173"/>
      <c r="E2" s="173"/>
      <c r="F2" s="173"/>
      <c r="H2" s="172" t="s">
        <v>63</v>
      </c>
      <c r="I2" s="173"/>
      <c r="J2" s="173"/>
      <c r="K2" s="173"/>
      <c r="M2" s="172" t="s">
        <v>63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188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IF(DATOS!$I$17="NO",'ISRMAR ABR'!H8,'ISRMAR ABR'!M8)</f>
        <v>0.01</v>
      </c>
      <c r="D8" s="110">
        <f>IF(DATOS!$I$17="NO",'ISRMAR ABR'!I8,'ISRMAR ABR'!N8)</f>
        <v>1492.08</v>
      </c>
      <c r="E8" s="110">
        <f>IF(DATOS!$I$17="NO",'ISRMAR ABR'!J8,'ISRMAR ABR'!O8)</f>
        <v>0</v>
      </c>
      <c r="F8" s="111">
        <f>IF(DATOS!$I$17="NO",'ISRMAR ABR'!K8,'ISRMAR ABR'!P8)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2984.16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IF(DATOS!$I$17="NO",'ISRMAR ABR'!H9,'ISRMAR ABR'!M9)</f>
        <v>1492.09</v>
      </c>
      <c r="D9" s="110">
        <f>IF(DATOS!$I$17="NO",'ISRMAR ABR'!I9,'ISRMAR ABR'!N9)</f>
        <v>12664.1</v>
      </c>
      <c r="E9" s="110">
        <f>IF(DATOS!$I$17="NO",'ISRMAR ABR'!J9,'ISRMAR ABR'!O9)</f>
        <v>28.64</v>
      </c>
      <c r="F9" s="111">
        <f>IF(DATOS!$I$17="NO",'ISRMAR ABR'!K9,'ISRMAR ABR'!P9)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2984.17</v>
      </c>
      <c r="N9" s="101">
        <v>25328.2</v>
      </c>
      <c r="O9" s="101">
        <v>57.28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IF(DATOS!$I$17="NO",'ISRMAR ABR'!H10,'ISRMAR ABR'!M10)</f>
        <v>12664.11</v>
      </c>
      <c r="D10" s="110">
        <f>IF(DATOS!$I$17="NO",'ISRMAR ABR'!I10,'ISRMAR ABR'!N10)</f>
        <v>22256.02</v>
      </c>
      <c r="E10" s="110">
        <f>IF(DATOS!$I$17="NO",'ISRMAR ABR'!J10,'ISRMAR ABR'!O10)</f>
        <v>743.66</v>
      </c>
      <c r="F10" s="111">
        <f>IF(DATOS!$I$17="NO",'ISRMAR ABR'!K10,'ISRMAR ABR'!P10)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25328.21</v>
      </c>
      <c r="N10" s="101">
        <v>44512.04</v>
      </c>
      <c r="O10" s="101">
        <v>1487.32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IF(DATOS!$I$17="NO",'ISRMAR ABR'!H11,'ISRMAR ABR'!M11)</f>
        <v>22256.03</v>
      </c>
      <c r="D11" s="110">
        <f>IF(DATOS!$I$17="NO",'ISRMAR ABR'!I11,'ISRMAR ABR'!N11)</f>
        <v>25871.64</v>
      </c>
      <c r="E11" s="110">
        <f>IF(DATOS!$I$17="NO",'ISRMAR ABR'!J11,'ISRMAR ABR'!O11)</f>
        <v>1787.26</v>
      </c>
      <c r="F11" s="111">
        <f>IF(DATOS!$I$17="NO",'ISRMAR ABR'!K11,'ISRMAR ABR'!P11)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44512.05</v>
      </c>
      <c r="N11" s="101">
        <v>51743.28</v>
      </c>
      <c r="O11" s="101">
        <v>3574.52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IF(DATOS!$I$17="NO",'ISRMAR ABR'!H12,'ISRMAR ABR'!M12)</f>
        <v>25871.65</v>
      </c>
      <c r="D12" s="110">
        <f>IF(DATOS!$I$17="NO",'ISRMAR ABR'!I12,'ISRMAR ABR'!N12)</f>
        <v>30975.42</v>
      </c>
      <c r="E12" s="110">
        <f>IF(DATOS!$I$17="NO",'ISRMAR ABR'!J12,'ISRMAR ABR'!O12)</f>
        <v>2365.7600000000002</v>
      </c>
      <c r="F12" s="111">
        <f>IF(DATOS!$I$17="NO",'ISRMAR ABR'!K12,'ISRMAR ABR'!P12)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51743.29</v>
      </c>
      <c r="N12" s="101">
        <v>61950.84</v>
      </c>
      <c r="O12" s="101">
        <v>4731.5200000000004</v>
      </c>
      <c r="P12" s="112">
        <v>0.1792</v>
      </c>
    </row>
    <row r="13" spans="1:16" ht="17.45" customHeight="1" x14ac:dyDescent="0.2">
      <c r="A13" s="123"/>
      <c r="C13" s="110">
        <f>IF(DATOS!$I$17="NO",'ISRMAR ABR'!H13,'ISRMAR ABR'!M13)</f>
        <v>30975.43</v>
      </c>
      <c r="D13" s="110">
        <f>IF(DATOS!$I$17="NO",'ISRMAR ABR'!I13,'ISRMAR ABR'!N13)</f>
        <v>62472.98</v>
      </c>
      <c r="E13" s="110">
        <f>IF(DATOS!$I$17="NO",'ISRMAR ABR'!J13,'ISRMAR ABR'!O13)</f>
        <v>3280.36</v>
      </c>
      <c r="F13" s="111">
        <f>IF(DATOS!$I$17="NO",'ISRMAR ABR'!K13,'ISRMAR ABR'!P13)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61950.85</v>
      </c>
      <c r="N13" s="101">
        <v>124945.96</v>
      </c>
      <c r="O13" s="101">
        <v>6560.72</v>
      </c>
      <c r="P13" s="112">
        <v>0.21360000000000001</v>
      </c>
    </row>
    <row r="14" spans="1:16" ht="17.45" customHeight="1" x14ac:dyDescent="0.2">
      <c r="C14" s="110">
        <f>IF(DATOS!$I$17="NO",'ISRMAR ABR'!H14,'ISRMAR ABR'!M14)</f>
        <v>62472.99</v>
      </c>
      <c r="D14" s="110">
        <f>IF(DATOS!$I$17="NO",'ISRMAR ABR'!I14,'ISRMAR ABR'!N14)</f>
        <v>98466</v>
      </c>
      <c r="E14" s="110">
        <f>IF(DATOS!$I$17="NO",'ISRMAR ABR'!J14,'ISRMAR ABR'!O14)</f>
        <v>10008.24</v>
      </c>
      <c r="F14" s="111">
        <f>IF(DATOS!$I$17="NO",'ISRMAR ABR'!K14,'ISRMAR ABR'!P14)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124945.97</v>
      </c>
      <c r="N14" s="101">
        <v>196932</v>
      </c>
      <c r="O14" s="101">
        <v>20016.48</v>
      </c>
      <c r="P14" s="112">
        <v>0.23519999999999999</v>
      </c>
    </row>
    <row r="15" spans="1:16" ht="17.45" customHeight="1" x14ac:dyDescent="0.2">
      <c r="A15" s="49"/>
      <c r="C15" s="110">
        <f>IF(DATOS!$I$17="NO",'ISRMAR ABR'!H15,'ISRMAR ABR'!M15)</f>
        <v>98466.01</v>
      </c>
      <c r="D15" s="110">
        <f>IF(DATOS!$I$17="NO",'ISRMAR ABR'!I15,'ISRMAR ABR'!N15)</f>
        <v>187987.8</v>
      </c>
      <c r="E15" s="110">
        <f>IF(DATOS!$I$17="NO",'ISRMAR ABR'!J15,'ISRMAR ABR'!O15)</f>
        <v>18473.78</v>
      </c>
      <c r="F15" s="111">
        <f>IF(DATOS!$I$17="NO",'ISRMAR ABR'!K15,'ISRMAR ABR'!P15)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196932.01</v>
      </c>
      <c r="N15" s="101">
        <v>375975.6</v>
      </c>
      <c r="O15" s="101">
        <v>36947.56</v>
      </c>
      <c r="P15" s="112">
        <v>0.3</v>
      </c>
    </row>
    <row r="16" spans="1:16" ht="17.45" customHeight="1" x14ac:dyDescent="0.2">
      <c r="A16" s="49"/>
      <c r="C16" s="110">
        <f>IF(DATOS!$I$17="NO",'ISRMAR ABR'!H16,'ISRMAR ABR'!M16)</f>
        <v>187987.81</v>
      </c>
      <c r="D16" s="110">
        <f>IF(DATOS!$I$17="NO",'ISRMAR ABR'!I16,'ISRMAR ABR'!N16)</f>
        <v>250650.4</v>
      </c>
      <c r="E16" s="110">
        <f>IF(DATOS!$I$17="NO",'ISRMAR ABR'!J16,'ISRMAR ABR'!O16)</f>
        <v>45330.34</v>
      </c>
      <c r="F16" s="111">
        <f>IF(DATOS!$I$17="NO",'ISRMAR ABR'!K16,'ISRMAR ABR'!P16)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375975.61</v>
      </c>
      <c r="N16" s="101">
        <v>501300.8</v>
      </c>
      <c r="O16" s="101">
        <v>90660.68</v>
      </c>
      <c r="P16" s="112">
        <v>0.32</v>
      </c>
    </row>
    <row r="17" spans="1:16" ht="17.45" customHeight="1" x14ac:dyDescent="0.2">
      <c r="A17" s="49"/>
      <c r="C17" s="110">
        <f>IF(DATOS!$I$17="NO",'ISRMAR ABR'!H17,'ISRMAR ABR'!M17)</f>
        <v>250650.41</v>
      </c>
      <c r="D17" s="110">
        <f>IF(DATOS!$I$17="NO",'ISRMAR ABR'!I17,'ISRMAR ABR'!N17)</f>
        <v>751951.22</v>
      </c>
      <c r="E17" s="110">
        <f>IF(DATOS!$I$17="NO",'ISRMAR ABR'!J17,'ISRMAR ABR'!O17)</f>
        <v>65382.36</v>
      </c>
      <c r="F17" s="111">
        <f>IF(DATOS!$I$17="NO",'ISRMAR ABR'!K17,'ISRMAR ABR'!P17)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501300.81</v>
      </c>
      <c r="N17" s="101">
        <v>1503902.44</v>
      </c>
      <c r="O17" s="101">
        <v>130764.72</v>
      </c>
      <c r="P17" s="112">
        <v>0.34</v>
      </c>
    </row>
    <row r="18" spans="1:16" ht="17.45" customHeight="1" x14ac:dyDescent="0.2">
      <c r="A18" s="49"/>
      <c r="C18" s="110">
        <f>IF(DATOS!$I$17="NO",'ISRMAR ABR'!H18,'ISRMAR ABR'!M18)</f>
        <v>751951.23</v>
      </c>
      <c r="D18" s="110">
        <f>IF(DATOS!$I$17="NO",'ISRMAR ABR'!I18,'ISRMAR ABR'!N18)</f>
        <v>9999999999</v>
      </c>
      <c r="E18" s="110">
        <f>IF(DATOS!$I$17="NO",'ISRMAR ABR'!J18,'ISRMAR ABR'!O18)</f>
        <v>235824.64000000001</v>
      </c>
      <c r="F18" s="111">
        <f>IF(DATOS!$I$17="NO",'ISRMAR ABR'!K18,'ISRMAR ABR'!P18)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1503902.45</v>
      </c>
      <c r="N18" s="101">
        <v>9999999999</v>
      </c>
      <c r="O18" s="101">
        <v>471649.28000000003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Ce3LFhnOCWGxTO7TZvIR0Dahbzinv0vuuS9+H8yJqjv50M+NPFDo3/t9/H5Hd/2trED0hX+UJaMlfdBrT1cVxQ==" saltValue="6X6FpPneAs0dkJUBWTrtdA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A1:A4"/>
    <mergeCell ref="A5:A6"/>
    <mergeCell ref="C6:F6"/>
    <mergeCell ref="C2:F3"/>
    <mergeCell ref="C5:F5"/>
  </mergeCells>
  <phoneticPr fontId="11" type="noConversion"/>
  <hyperlinks>
    <hyperlink ref="A7" location="DATOS!A1" display="Datos de la Empresa" xr:uid="{00000000-0004-0000-1D00-000000000000}"/>
    <hyperlink ref="A8" location="'INGRESOS Y EGRESOS'!A1" display="Ingresos y Egresos" xr:uid="{00000000-0004-0000-1D00-000001000000}"/>
    <hyperlink ref="A9" location="IMPUESTOS!A1" display="Impuestos" xr:uid="{00000000-0004-0000-1D00-000002000000}"/>
    <hyperlink ref="A10" location="TARIFAS!A1" display="Tablas y Tarifas de ISR" xr:uid="{00000000-0004-0000-1D00-000003000000}"/>
    <hyperlink ref="A5:A6" location="MENU!A1" display="M e n ú" xr:uid="{00000000-0004-0000-1D00-000004000000}"/>
    <hyperlink ref="A11" location="COEFICIENTE!A1" display="Coeficiente de Utilidad" xr:uid="{00000000-0004-0000-1D00-000005000000}"/>
    <hyperlink ref="A12:A13" location="CONTACTO!A1" display="CONTACTO" xr:uid="{00000000-0004-0000-1D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63</v>
      </c>
      <c r="D2" s="173"/>
      <c r="E2" s="173"/>
      <c r="F2" s="173"/>
      <c r="H2" s="172" t="s">
        <v>63</v>
      </c>
      <c r="I2" s="173"/>
      <c r="J2" s="173"/>
      <c r="K2" s="173"/>
      <c r="M2" s="172" t="s">
        <v>63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190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IF(DATOS!$I$17="NO",'ISRMAY JUN'!H8,'ISRMAY JUN'!M8)</f>
        <v>0.01</v>
      </c>
      <c r="D8" s="110">
        <f>IF(DATOS!$I$17="NO",'ISRMAY JUN'!I8,'ISRMAY JUN'!N8)</f>
        <v>1492.08</v>
      </c>
      <c r="E8" s="110">
        <f>IF(DATOS!$I$17="NO",'ISRMAY JUN'!J8,'ISRMAY JUN'!O8)</f>
        <v>0</v>
      </c>
      <c r="F8" s="111">
        <f>IF(DATOS!$I$17="NO",'ISRMAY JUN'!K8,'ISRMAY JUN'!P8)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4476.24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IF(DATOS!$I$17="NO",'ISRMAY JUN'!H9,'ISRMAY JUN'!M9)</f>
        <v>1492.09</v>
      </c>
      <c r="D9" s="110">
        <f>IF(DATOS!$I$17="NO",'ISRMAY JUN'!I9,'ISRMAY JUN'!N9)</f>
        <v>12664.1</v>
      </c>
      <c r="E9" s="110">
        <f>IF(DATOS!$I$17="NO",'ISRMAY JUN'!J9,'ISRMAY JUN'!O9)</f>
        <v>28.64</v>
      </c>
      <c r="F9" s="111">
        <f>IF(DATOS!$I$17="NO",'ISRMAY JUN'!K9,'ISRMAY JUN'!P9)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4476.25</v>
      </c>
      <c r="N9" s="101">
        <v>37992.300000000003</v>
      </c>
      <c r="O9" s="101">
        <v>85.92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IF(DATOS!$I$17="NO",'ISRMAY JUN'!H10,'ISRMAY JUN'!M10)</f>
        <v>12664.11</v>
      </c>
      <c r="D10" s="110">
        <f>IF(DATOS!$I$17="NO",'ISRMAY JUN'!I10,'ISRMAY JUN'!N10)</f>
        <v>22256.02</v>
      </c>
      <c r="E10" s="110">
        <f>IF(DATOS!$I$17="NO",'ISRMAY JUN'!J10,'ISRMAY JUN'!O10)</f>
        <v>743.66</v>
      </c>
      <c r="F10" s="111">
        <f>IF(DATOS!$I$17="NO",'ISRMAY JUN'!K10,'ISRMAY JUN'!P10)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37992.31</v>
      </c>
      <c r="N10" s="101">
        <v>66768.06</v>
      </c>
      <c r="O10" s="101">
        <v>2230.98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IF(DATOS!$I$17="NO",'ISRMAY JUN'!H11,'ISRMAY JUN'!M11)</f>
        <v>22256.03</v>
      </c>
      <c r="D11" s="110">
        <f>IF(DATOS!$I$17="NO",'ISRMAY JUN'!I11,'ISRMAY JUN'!N11)</f>
        <v>25871.64</v>
      </c>
      <c r="E11" s="110">
        <f>IF(DATOS!$I$17="NO",'ISRMAY JUN'!J11,'ISRMAY JUN'!O11)</f>
        <v>1787.26</v>
      </c>
      <c r="F11" s="111">
        <f>IF(DATOS!$I$17="NO",'ISRMAY JUN'!K11,'ISRMAY JUN'!P11)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66768.070000000007</v>
      </c>
      <c r="N11" s="101">
        <v>77614.92</v>
      </c>
      <c r="O11" s="101">
        <v>5361.78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IF(DATOS!$I$17="NO",'ISRMAY JUN'!H12,'ISRMAY JUN'!M12)</f>
        <v>25871.65</v>
      </c>
      <c r="D12" s="110">
        <f>IF(DATOS!$I$17="NO",'ISRMAY JUN'!I12,'ISRMAY JUN'!N12)</f>
        <v>30975.42</v>
      </c>
      <c r="E12" s="110">
        <f>IF(DATOS!$I$17="NO",'ISRMAY JUN'!J12,'ISRMAY JUN'!O12)</f>
        <v>2365.7600000000002</v>
      </c>
      <c r="F12" s="111">
        <f>IF(DATOS!$I$17="NO",'ISRMAY JUN'!K12,'ISRMAY JUN'!P12)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77614.929999999993</v>
      </c>
      <c r="N12" s="101">
        <v>92926.26</v>
      </c>
      <c r="O12" s="101">
        <v>7097.28</v>
      </c>
      <c r="P12" s="112">
        <v>0.1792</v>
      </c>
    </row>
    <row r="13" spans="1:16" ht="17.45" customHeight="1" x14ac:dyDescent="0.2">
      <c r="A13" s="123"/>
      <c r="C13" s="110">
        <f>IF(DATOS!$I$17="NO",'ISRMAY JUN'!H13,'ISRMAY JUN'!M13)</f>
        <v>30975.43</v>
      </c>
      <c r="D13" s="110">
        <f>IF(DATOS!$I$17="NO",'ISRMAY JUN'!I13,'ISRMAY JUN'!N13)</f>
        <v>62472.98</v>
      </c>
      <c r="E13" s="110">
        <f>IF(DATOS!$I$17="NO",'ISRMAY JUN'!J13,'ISRMAY JUN'!O13)</f>
        <v>3280.36</v>
      </c>
      <c r="F13" s="111">
        <f>IF(DATOS!$I$17="NO",'ISRMAY JUN'!K13,'ISRMAY JUN'!P13)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92926.27</v>
      </c>
      <c r="N13" s="101">
        <v>187418.94</v>
      </c>
      <c r="O13" s="101">
        <v>9841.08</v>
      </c>
      <c r="P13" s="112">
        <v>0.21360000000000001</v>
      </c>
    </row>
    <row r="14" spans="1:16" ht="17.45" customHeight="1" x14ac:dyDescent="0.2">
      <c r="C14" s="110">
        <f>IF(DATOS!$I$17="NO",'ISRMAY JUN'!H14,'ISRMAY JUN'!M14)</f>
        <v>62472.99</v>
      </c>
      <c r="D14" s="110">
        <f>IF(DATOS!$I$17="NO",'ISRMAY JUN'!I14,'ISRMAY JUN'!N14)</f>
        <v>98466</v>
      </c>
      <c r="E14" s="110">
        <f>IF(DATOS!$I$17="NO",'ISRMAY JUN'!J14,'ISRMAY JUN'!O14)</f>
        <v>10008.24</v>
      </c>
      <c r="F14" s="111">
        <f>IF(DATOS!$I$17="NO",'ISRMAY JUN'!K14,'ISRMAY JUN'!P14)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187418.95</v>
      </c>
      <c r="N14" s="101">
        <v>295398</v>
      </c>
      <c r="O14" s="101">
        <v>30024.720000000001</v>
      </c>
      <c r="P14" s="112">
        <v>0.23519999999999999</v>
      </c>
    </row>
    <row r="15" spans="1:16" ht="17.45" customHeight="1" x14ac:dyDescent="0.2">
      <c r="A15" s="49"/>
      <c r="C15" s="110">
        <f>IF(DATOS!$I$17="NO",'ISRMAY JUN'!H15,'ISRMAY JUN'!M15)</f>
        <v>98466.01</v>
      </c>
      <c r="D15" s="110">
        <f>IF(DATOS!$I$17="NO",'ISRMAY JUN'!I15,'ISRMAY JUN'!N15)</f>
        <v>187987.8</v>
      </c>
      <c r="E15" s="110">
        <f>IF(DATOS!$I$17="NO",'ISRMAY JUN'!J15,'ISRMAY JUN'!O15)</f>
        <v>18473.78</v>
      </c>
      <c r="F15" s="111">
        <f>IF(DATOS!$I$17="NO",'ISRMAY JUN'!K15,'ISRMAY JUN'!P15)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295398.01</v>
      </c>
      <c r="N15" s="101">
        <v>563963.4</v>
      </c>
      <c r="O15" s="101">
        <v>55421.34</v>
      </c>
      <c r="P15" s="112">
        <v>0.3</v>
      </c>
    </row>
    <row r="16" spans="1:16" ht="17.45" customHeight="1" x14ac:dyDescent="0.2">
      <c r="A16" s="49"/>
      <c r="C16" s="110">
        <f>IF(DATOS!$I$17="NO",'ISRMAY JUN'!H16,'ISRMAY JUN'!M16)</f>
        <v>187987.81</v>
      </c>
      <c r="D16" s="110">
        <f>IF(DATOS!$I$17="NO",'ISRMAY JUN'!I16,'ISRMAY JUN'!N16)</f>
        <v>250650.4</v>
      </c>
      <c r="E16" s="110">
        <f>IF(DATOS!$I$17="NO",'ISRMAY JUN'!J16,'ISRMAY JUN'!O16)</f>
        <v>45330.34</v>
      </c>
      <c r="F16" s="111">
        <f>IF(DATOS!$I$17="NO",'ISRMAY JUN'!K16,'ISRMAY JUN'!P16)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563963.41</v>
      </c>
      <c r="N16" s="101">
        <v>751951.2</v>
      </c>
      <c r="O16" s="101">
        <v>135991.01999999999</v>
      </c>
      <c r="P16" s="112">
        <v>0.32</v>
      </c>
    </row>
    <row r="17" spans="1:16" ht="17.45" customHeight="1" x14ac:dyDescent="0.2">
      <c r="A17" s="49"/>
      <c r="C17" s="110">
        <f>IF(DATOS!$I$17="NO",'ISRMAY JUN'!H17,'ISRMAY JUN'!M17)</f>
        <v>250650.41</v>
      </c>
      <c r="D17" s="110">
        <f>IF(DATOS!$I$17="NO",'ISRMAY JUN'!I17,'ISRMAY JUN'!N17)</f>
        <v>751951.22</v>
      </c>
      <c r="E17" s="110">
        <f>IF(DATOS!$I$17="NO",'ISRMAY JUN'!J17,'ISRMAY JUN'!O17)</f>
        <v>65382.36</v>
      </c>
      <c r="F17" s="111">
        <f>IF(DATOS!$I$17="NO",'ISRMAY JUN'!K17,'ISRMAY JUN'!P17)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751951.21</v>
      </c>
      <c r="N17" s="101">
        <v>2255853.66</v>
      </c>
      <c r="O17" s="101">
        <v>196147.08</v>
      </c>
      <c r="P17" s="112">
        <v>0.34</v>
      </c>
    </row>
    <row r="18" spans="1:16" ht="17.45" customHeight="1" x14ac:dyDescent="0.2">
      <c r="A18" s="49"/>
      <c r="C18" s="110">
        <f>IF(DATOS!$I$17="NO",'ISRMAY JUN'!H18,'ISRMAY JUN'!M18)</f>
        <v>751951.23</v>
      </c>
      <c r="D18" s="110">
        <f>IF(DATOS!$I$17="NO",'ISRMAY JUN'!I18,'ISRMAY JUN'!N18)</f>
        <v>9999999999</v>
      </c>
      <c r="E18" s="110">
        <f>IF(DATOS!$I$17="NO",'ISRMAY JUN'!J18,'ISRMAY JUN'!O18)</f>
        <v>235824.64000000001</v>
      </c>
      <c r="F18" s="111">
        <f>IF(DATOS!$I$17="NO",'ISRMAY JUN'!K18,'ISRMAY JUN'!P18)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2255853.67</v>
      </c>
      <c r="N18" s="101">
        <v>9999999999</v>
      </c>
      <c r="O18" s="101">
        <v>707473.92000000004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ydxXG8b5OEbK4bIBSEu1EhLDt2cWuwSvTlTnCohU7MIysdvk7Id+CNYiVtM9PLN7P4nofM2fZ2X7NaX5h1uMuQ==" saltValue="z8kB89jvRhMGyKWBCjfPxw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2:F3"/>
    <mergeCell ref="C5:F5"/>
    <mergeCell ref="A1:A4"/>
    <mergeCell ref="A5:A6"/>
    <mergeCell ref="C6:F6"/>
  </mergeCells>
  <phoneticPr fontId="11" type="noConversion"/>
  <hyperlinks>
    <hyperlink ref="A7" location="DATOS!A1" display="Datos de la Empresa" xr:uid="{00000000-0004-0000-1E00-000000000000}"/>
    <hyperlink ref="A8" location="'INGRESOS Y EGRESOS'!A1" display="Ingresos y Egresos" xr:uid="{00000000-0004-0000-1E00-000001000000}"/>
    <hyperlink ref="A9" location="IMPUESTOS!A1" display="Impuestos" xr:uid="{00000000-0004-0000-1E00-000002000000}"/>
    <hyperlink ref="A10" location="TARIFAS!A1" display="Tablas y Tarifas de ISR" xr:uid="{00000000-0004-0000-1E00-000003000000}"/>
    <hyperlink ref="A5:A6" location="MENU!A1" display="M e n ú" xr:uid="{00000000-0004-0000-1E00-000004000000}"/>
    <hyperlink ref="A11" location="COEFICIENTE!A1" display="Coeficiente de Utilidad" xr:uid="{00000000-0004-0000-1E00-000005000000}"/>
    <hyperlink ref="A12:A13" location="CONTACTO!A1" display="CONTACTO" xr:uid="{00000000-0004-0000-1E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63</v>
      </c>
      <c r="D2" s="173"/>
      <c r="E2" s="173"/>
      <c r="F2" s="173"/>
      <c r="H2" s="172" t="s">
        <v>63</v>
      </c>
      <c r="I2" s="173"/>
      <c r="J2" s="173"/>
      <c r="K2" s="173"/>
      <c r="M2" s="172" t="s">
        <v>63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191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IF(DATOS!$I$17="NO",'ISRJUL AGO'!H8,'ISRJUL AGO'!M8)</f>
        <v>0.01</v>
      </c>
      <c r="D8" s="110">
        <f>IF(DATOS!$I$17="NO",'ISRJUL AGO'!I8,'ISRJUL AGO'!N8)</f>
        <v>1492.08</v>
      </c>
      <c r="E8" s="110">
        <f>IF(DATOS!$I$17="NO",'ISRJUL AGO'!J8,'ISRJUL AGO'!O8)</f>
        <v>0</v>
      </c>
      <c r="F8" s="111">
        <f>IF(DATOS!$I$17="NO",'ISRJUL AGO'!K8,'ISRJUL AGO'!P8)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5968.32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IF(DATOS!$I$17="NO",'ISRJUL AGO'!H9,'ISRJUL AGO'!M9)</f>
        <v>1492.09</v>
      </c>
      <c r="D9" s="110">
        <f>IF(DATOS!$I$17="NO",'ISRJUL AGO'!I9,'ISRJUL AGO'!N9)</f>
        <v>12664.1</v>
      </c>
      <c r="E9" s="110">
        <f>IF(DATOS!$I$17="NO",'ISRJUL AGO'!J9,'ISRJUL AGO'!O9)</f>
        <v>28.64</v>
      </c>
      <c r="F9" s="111">
        <f>IF(DATOS!$I$17="NO",'ISRJUL AGO'!K9,'ISRJUL AGO'!P9)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5968.33</v>
      </c>
      <c r="N9" s="101">
        <v>50656.4</v>
      </c>
      <c r="O9" s="101">
        <v>114.56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IF(DATOS!$I$17="NO",'ISRJUL AGO'!H10,'ISRJUL AGO'!M10)</f>
        <v>12664.11</v>
      </c>
      <c r="D10" s="110">
        <f>IF(DATOS!$I$17="NO",'ISRJUL AGO'!I10,'ISRJUL AGO'!N10)</f>
        <v>22256.02</v>
      </c>
      <c r="E10" s="110">
        <f>IF(DATOS!$I$17="NO",'ISRJUL AGO'!J10,'ISRJUL AGO'!O10)</f>
        <v>743.66</v>
      </c>
      <c r="F10" s="111">
        <f>IF(DATOS!$I$17="NO",'ISRJUL AGO'!K10,'ISRJUL AGO'!P10)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50656.41</v>
      </c>
      <c r="N10" s="101">
        <v>89024.08</v>
      </c>
      <c r="O10" s="101">
        <v>2974.64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IF(DATOS!$I$17="NO",'ISRJUL AGO'!H11,'ISRJUL AGO'!M11)</f>
        <v>22256.03</v>
      </c>
      <c r="D11" s="110">
        <f>IF(DATOS!$I$17="NO",'ISRJUL AGO'!I11,'ISRJUL AGO'!N11)</f>
        <v>25871.64</v>
      </c>
      <c r="E11" s="110">
        <f>IF(DATOS!$I$17="NO",'ISRJUL AGO'!J11,'ISRJUL AGO'!O11)</f>
        <v>1787.26</v>
      </c>
      <c r="F11" s="111">
        <f>IF(DATOS!$I$17="NO",'ISRJUL AGO'!K11,'ISRJUL AGO'!P11)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89024.09</v>
      </c>
      <c r="N11" s="101">
        <v>103486.56</v>
      </c>
      <c r="O11" s="101">
        <v>7149.04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IF(DATOS!$I$17="NO",'ISRJUL AGO'!H12,'ISRJUL AGO'!M12)</f>
        <v>25871.65</v>
      </c>
      <c r="D12" s="110">
        <f>IF(DATOS!$I$17="NO",'ISRJUL AGO'!I12,'ISRJUL AGO'!N12)</f>
        <v>30975.42</v>
      </c>
      <c r="E12" s="110">
        <f>IF(DATOS!$I$17="NO",'ISRJUL AGO'!J12,'ISRJUL AGO'!O12)</f>
        <v>2365.7600000000002</v>
      </c>
      <c r="F12" s="111">
        <f>IF(DATOS!$I$17="NO",'ISRJUL AGO'!K12,'ISRJUL AGO'!P12)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103486.57</v>
      </c>
      <c r="N12" s="101">
        <v>123901.68</v>
      </c>
      <c r="O12" s="101">
        <v>9463.0400000000009</v>
      </c>
      <c r="P12" s="112">
        <v>0.1792</v>
      </c>
    </row>
    <row r="13" spans="1:16" ht="17.45" customHeight="1" x14ac:dyDescent="0.2">
      <c r="A13" s="123"/>
      <c r="C13" s="110">
        <f>IF(DATOS!$I$17="NO",'ISRJUL AGO'!H13,'ISRJUL AGO'!M13)</f>
        <v>30975.43</v>
      </c>
      <c r="D13" s="110">
        <f>IF(DATOS!$I$17="NO",'ISRJUL AGO'!I13,'ISRJUL AGO'!N13)</f>
        <v>62472.98</v>
      </c>
      <c r="E13" s="110">
        <f>IF(DATOS!$I$17="NO",'ISRJUL AGO'!J13,'ISRJUL AGO'!O13)</f>
        <v>3280.36</v>
      </c>
      <c r="F13" s="111">
        <f>IF(DATOS!$I$17="NO",'ISRJUL AGO'!K13,'ISRJUL AGO'!P13)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123901.69</v>
      </c>
      <c r="N13" s="101">
        <v>249891.92</v>
      </c>
      <c r="O13" s="101">
        <v>13121.44</v>
      </c>
      <c r="P13" s="112">
        <v>0.21360000000000001</v>
      </c>
    </row>
    <row r="14" spans="1:16" ht="17.45" customHeight="1" x14ac:dyDescent="0.2">
      <c r="C14" s="110">
        <f>IF(DATOS!$I$17="NO",'ISRJUL AGO'!H14,'ISRJUL AGO'!M14)</f>
        <v>62472.99</v>
      </c>
      <c r="D14" s="110">
        <f>IF(DATOS!$I$17="NO",'ISRJUL AGO'!I14,'ISRJUL AGO'!N14)</f>
        <v>98466</v>
      </c>
      <c r="E14" s="110">
        <f>IF(DATOS!$I$17="NO",'ISRJUL AGO'!J14,'ISRJUL AGO'!O14)</f>
        <v>10008.24</v>
      </c>
      <c r="F14" s="111">
        <f>IF(DATOS!$I$17="NO",'ISRJUL AGO'!K14,'ISRJUL AGO'!P14)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249891.93</v>
      </c>
      <c r="N14" s="101">
        <v>393864</v>
      </c>
      <c r="O14" s="101">
        <v>40032.959999999999</v>
      </c>
      <c r="P14" s="112">
        <v>0.23519999999999999</v>
      </c>
    </row>
    <row r="15" spans="1:16" ht="17.45" customHeight="1" x14ac:dyDescent="0.2">
      <c r="A15" s="49"/>
      <c r="C15" s="110">
        <f>IF(DATOS!$I$17="NO",'ISRJUL AGO'!H15,'ISRJUL AGO'!M15)</f>
        <v>98466.01</v>
      </c>
      <c r="D15" s="110">
        <f>IF(DATOS!$I$17="NO",'ISRJUL AGO'!I15,'ISRJUL AGO'!N15)</f>
        <v>187987.8</v>
      </c>
      <c r="E15" s="110">
        <f>IF(DATOS!$I$17="NO",'ISRJUL AGO'!J15,'ISRJUL AGO'!O15)</f>
        <v>18473.78</v>
      </c>
      <c r="F15" s="111">
        <f>IF(DATOS!$I$17="NO",'ISRJUL AGO'!K15,'ISRJUL AGO'!P15)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393864.01</v>
      </c>
      <c r="N15" s="101">
        <v>751951.2</v>
      </c>
      <c r="O15" s="101">
        <v>73895.12</v>
      </c>
      <c r="P15" s="112">
        <v>0.3</v>
      </c>
    </row>
    <row r="16" spans="1:16" ht="17.45" customHeight="1" x14ac:dyDescent="0.2">
      <c r="A16" s="49"/>
      <c r="C16" s="110">
        <f>IF(DATOS!$I$17="NO",'ISRJUL AGO'!H16,'ISRJUL AGO'!M16)</f>
        <v>187987.81</v>
      </c>
      <c r="D16" s="110">
        <f>IF(DATOS!$I$17="NO",'ISRJUL AGO'!I16,'ISRJUL AGO'!N16)</f>
        <v>250650.4</v>
      </c>
      <c r="E16" s="110">
        <f>IF(DATOS!$I$17="NO",'ISRJUL AGO'!J16,'ISRJUL AGO'!O16)</f>
        <v>45330.34</v>
      </c>
      <c r="F16" s="111">
        <f>IF(DATOS!$I$17="NO",'ISRJUL AGO'!K16,'ISRJUL AGO'!P16)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751951.21</v>
      </c>
      <c r="N16" s="101">
        <v>1002601.6</v>
      </c>
      <c r="O16" s="101">
        <v>181321.36</v>
      </c>
      <c r="P16" s="112">
        <v>0.32</v>
      </c>
    </row>
    <row r="17" spans="1:16" ht="17.45" customHeight="1" x14ac:dyDescent="0.2">
      <c r="A17" s="49"/>
      <c r="C17" s="110">
        <f>IF(DATOS!$I$17="NO",'ISRJUL AGO'!H17,'ISRJUL AGO'!M17)</f>
        <v>250650.41</v>
      </c>
      <c r="D17" s="110">
        <f>IF(DATOS!$I$17="NO",'ISRJUL AGO'!I17,'ISRJUL AGO'!N17)</f>
        <v>751951.22</v>
      </c>
      <c r="E17" s="110">
        <f>IF(DATOS!$I$17="NO",'ISRJUL AGO'!J17,'ISRJUL AGO'!O17)</f>
        <v>65382.36</v>
      </c>
      <c r="F17" s="111">
        <f>IF(DATOS!$I$17="NO",'ISRJUL AGO'!K17,'ISRJUL AGO'!P17)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1002601.61</v>
      </c>
      <c r="N17" s="101">
        <v>3007804.88</v>
      </c>
      <c r="O17" s="101">
        <v>261529.44</v>
      </c>
      <c r="P17" s="112">
        <v>0.34</v>
      </c>
    </row>
    <row r="18" spans="1:16" ht="17.45" customHeight="1" x14ac:dyDescent="0.2">
      <c r="A18" s="49"/>
      <c r="C18" s="110">
        <f>IF(DATOS!$I$17="NO",'ISRJUL AGO'!H18,'ISRJUL AGO'!M18)</f>
        <v>751951.23</v>
      </c>
      <c r="D18" s="110">
        <f>IF(DATOS!$I$17="NO",'ISRJUL AGO'!I18,'ISRJUL AGO'!N18)</f>
        <v>9999999999</v>
      </c>
      <c r="E18" s="110">
        <f>IF(DATOS!$I$17="NO",'ISRJUL AGO'!J18,'ISRJUL AGO'!O18)</f>
        <v>235824.64000000001</v>
      </c>
      <c r="F18" s="111">
        <f>IF(DATOS!$I$17="NO",'ISRJUL AGO'!K18,'ISRJUL AGO'!P18)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3007804.89</v>
      </c>
      <c r="N18" s="101">
        <v>9999999999</v>
      </c>
      <c r="O18" s="101">
        <v>943298.56000000006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mOu22KmMsJCTgeQpLsCXxhytbVItjwQXThW/YU0u3RwAWzmN0CJOk8DeQARej3TwLjsIHx4tlMAw7GaXA1K7OQ==" saltValue="ZLtB3nIuyn4yecp0yCWVbA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1F00-000000000000}"/>
    <hyperlink ref="A8" location="'INGRESOS Y EGRESOS'!A1" display="Ingresos y Egresos" xr:uid="{00000000-0004-0000-1F00-000001000000}"/>
    <hyperlink ref="A9" location="IMPUESTOS!A1" display="Impuestos" xr:uid="{00000000-0004-0000-1F00-000002000000}"/>
    <hyperlink ref="A10" location="TARIFAS!A1" display="Tablas y Tarifas de ISR" xr:uid="{00000000-0004-0000-1F00-000003000000}"/>
    <hyperlink ref="A5:A6" location="MENU!A1" display="M e n ú" xr:uid="{00000000-0004-0000-1F00-000004000000}"/>
    <hyperlink ref="A11" location="COEFICIENTE!A1" display="Coeficiente de Utilidad" xr:uid="{00000000-0004-0000-1F00-000005000000}"/>
    <hyperlink ref="A12:A13" location="CONTACTO!A1" display="CONTACTO" xr:uid="{00000000-0004-0000-1F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63</v>
      </c>
      <c r="D2" s="173"/>
      <c r="E2" s="173"/>
      <c r="F2" s="173"/>
      <c r="H2" s="172" t="s">
        <v>63</v>
      </c>
      <c r="I2" s="173"/>
      <c r="J2" s="173"/>
      <c r="K2" s="173"/>
      <c r="M2" s="172" t="s">
        <v>63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192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IF(DATOS!$I$17="NO",'ISRSEP OCT'!H8,'ISRSEP OCT'!M8)</f>
        <v>0.01</v>
      </c>
      <c r="D8" s="110">
        <f>IF(DATOS!$I$17="NO",'ISRSEP OCT'!I8,'ISRSEP OCT'!N8)</f>
        <v>1492.08</v>
      </c>
      <c r="E8" s="110">
        <f>IF(DATOS!$I$17="NO",'ISRSEP OCT'!J8,'ISRSEP OCT'!O8)</f>
        <v>0</v>
      </c>
      <c r="F8" s="111">
        <f>IF(DATOS!$I$17="NO",'ISRSEP OCT'!K8,'ISRSEP OCT'!P8)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7460.4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IF(DATOS!$I$17="NO",'ISRSEP OCT'!H9,'ISRSEP OCT'!M9)</f>
        <v>1492.09</v>
      </c>
      <c r="D9" s="110">
        <f>IF(DATOS!$I$17="NO",'ISRSEP OCT'!I9,'ISRSEP OCT'!N9)</f>
        <v>12664.1</v>
      </c>
      <c r="E9" s="110">
        <f>IF(DATOS!$I$17="NO",'ISRSEP OCT'!J9,'ISRSEP OCT'!O9)</f>
        <v>28.64</v>
      </c>
      <c r="F9" s="111">
        <f>IF(DATOS!$I$17="NO",'ISRSEP OCT'!K9,'ISRSEP OCT'!P9)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7460.41</v>
      </c>
      <c r="N9" s="101">
        <v>63320.5</v>
      </c>
      <c r="O9" s="101">
        <v>143.19999999999999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IF(DATOS!$I$17="NO",'ISRSEP OCT'!H10,'ISRSEP OCT'!M10)</f>
        <v>12664.11</v>
      </c>
      <c r="D10" s="110">
        <f>IF(DATOS!$I$17="NO",'ISRSEP OCT'!I10,'ISRSEP OCT'!N10)</f>
        <v>22256.02</v>
      </c>
      <c r="E10" s="110">
        <f>IF(DATOS!$I$17="NO",'ISRSEP OCT'!J10,'ISRSEP OCT'!O10)</f>
        <v>743.66</v>
      </c>
      <c r="F10" s="111">
        <f>IF(DATOS!$I$17="NO",'ISRSEP OCT'!K10,'ISRSEP OCT'!P10)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63320.51</v>
      </c>
      <c r="N10" s="101">
        <v>111280.1</v>
      </c>
      <c r="O10" s="101">
        <v>3718.3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IF(DATOS!$I$17="NO",'ISRSEP OCT'!H11,'ISRSEP OCT'!M11)</f>
        <v>22256.03</v>
      </c>
      <c r="D11" s="110">
        <f>IF(DATOS!$I$17="NO",'ISRSEP OCT'!I11,'ISRSEP OCT'!N11)</f>
        <v>25871.64</v>
      </c>
      <c r="E11" s="110">
        <f>IF(DATOS!$I$17="NO",'ISRSEP OCT'!J11,'ISRSEP OCT'!O11)</f>
        <v>1787.26</v>
      </c>
      <c r="F11" s="111">
        <f>IF(DATOS!$I$17="NO",'ISRSEP OCT'!K11,'ISRSEP OCT'!P11)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111280.11</v>
      </c>
      <c r="N11" s="101">
        <v>129358.2</v>
      </c>
      <c r="O11" s="101">
        <v>8936.2999999999993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IF(DATOS!$I$17="NO",'ISRSEP OCT'!H12,'ISRSEP OCT'!M12)</f>
        <v>25871.65</v>
      </c>
      <c r="D12" s="110">
        <f>IF(DATOS!$I$17="NO",'ISRSEP OCT'!I12,'ISRSEP OCT'!N12)</f>
        <v>30975.42</v>
      </c>
      <c r="E12" s="110">
        <f>IF(DATOS!$I$17="NO",'ISRSEP OCT'!J12,'ISRSEP OCT'!O12)</f>
        <v>2365.7600000000002</v>
      </c>
      <c r="F12" s="111">
        <f>IF(DATOS!$I$17="NO",'ISRSEP OCT'!K12,'ISRSEP OCT'!P12)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129358.21</v>
      </c>
      <c r="N12" s="101">
        <v>154877.1</v>
      </c>
      <c r="O12" s="101">
        <v>11828.8</v>
      </c>
      <c r="P12" s="112">
        <v>0.1792</v>
      </c>
    </row>
    <row r="13" spans="1:16" ht="17.45" customHeight="1" x14ac:dyDescent="0.2">
      <c r="A13" s="123"/>
      <c r="C13" s="110">
        <f>IF(DATOS!$I$17="NO",'ISRSEP OCT'!H13,'ISRSEP OCT'!M13)</f>
        <v>30975.43</v>
      </c>
      <c r="D13" s="110">
        <f>IF(DATOS!$I$17="NO",'ISRSEP OCT'!I13,'ISRSEP OCT'!N13)</f>
        <v>62472.98</v>
      </c>
      <c r="E13" s="110">
        <f>IF(DATOS!$I$17="NO",'ISRSEP OCT'!J13,'ISRSEP OCT'!O13)</f>
        <v>3280.36</v>
      </c>
      <c r="F13" s="111">
        <f>IF(DATOS!$I$17="NO",'ISRSEP OCT'!K13,'ISRSEP OCT'!P13)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154877.10999999999</v>
      </c>
      <c r="N13" s="101">
        <v>312364.90000000002</v>
      </c>
      <c r="O13" s="101">
        <v>16401.8</v>
      </c>
      <c r="P13" s="112">
        <v>0.21360000000000001</v>
      </c>
    </row>
    <row r="14" spans="1:16" ht="17.45" customHeight="1" x14ac:dyDescent="0.2">
      <c r="C14" s="110">
        <f>IF(DATOS!$I$17="NO",'ISRSEP OCT'!H14,'ISRSEP OCT'!M14)</f>
        <v>62472.99</v>
      </c>
      <c r="D14" s="110">
        <f>IF(DATOS!$I$17="NO",'ISRSEP OCT'!I14,'ISRSEP OCT'!N14)</f>
        <v>98466</v>
      </c>
      <c r="E14" s="110">
        <f>IF(DATOS!$I$17="NO",'ISRSEP OCT'!J14,'ISRSEP OCT'!O14)</f>
        <v>10008.24</v>
      </c>
      <c r="F14" s="111">
        <f>IF(DATOS!$I$17="NO",'ISRSEP OCT'!K14,'ISRSEP OCT'!P14)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312364.90999999997</v>
      </c>
      <c r="N14" s="101">
        <v>492330</v>
      </c>
      <c r="O14" s="101">
        <v>50041.2</v>
      </c>
      <c r="P14" s="112">
        <v>0.23519999999999999</v>
      </c>
    </row>
    <row r="15" spans="1:16" ht="17.45" customHeight="1" x14ac:dyDescent="0.2">
      <c r="A15" s="49"/>
      <c r="C15" s="110">
        <f>IF(DATOS!$I$17="NO",'ISRSEP OCT'!H15,'ISRSEP OCT'!M15)</f>
        <v>98466.01</v>
      </c>
      <c r="D15" s="110">
        <f>IF(DATOS!$I$17="NO",'ISRSEP OCT'!I15,'ISRSEP OCT'!N15)</f>
        <v>187987.8</v>
      </c>
      <c r="E15" s="110">
        <f>IF(DATOS!$I$17="NO",'ISRSEP OCT'!J15,'ISRSEP OCT'!O15)</f>
        <v>18473.78</v>
      </c>
      <c r="F15" s="111">
        <f>IF(DATOS!$I$17="NO",'ISRSEP OCT'!K15,'ISRSEP OCT'!P15)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492330.01</v>
      </c>
      <c r="N15" s="101">
        <v>939939</v>
      </c>
      <c r="O15" s="101">
        <v>92368.9</v>
      </c>
      <c r="P15" s="112">
        <v>0.3</v>
      </c>
    </row>
    <row r="16" spans="1:16" ht="17.45" customHeight="1" x14ac:dyDescent="0.2">
      <c r="A16" s="49"/>
      <c r="C16" s="110">
        <f>IF(DATOS!$I$17="NO",'ISRSEP OCT'!H16,'ISRSEP OCT'!M16)</f>
        <v>187987.81</v>
      </c>
      <c r="D16" s="110">
        <f>IF(DATOS!$I$17="NO",'ISRSEP OCT'!I16,'ISRSEP OCT'!N16)</f>
        <v>250650.4</v>
      </c>
      <c r="E16" s="110">
        <f>IF(DATOS!$I$17="NO",'ISRSEP OCT'!J16,'ISRSEP OCT'!O16)</f>
        <v>45330.34</v>
      </c>
      <c r="F16" s="111">
        <f>IF(DATOS!$I$17="NO",'ISRSEP OCT'!K16,'ISRSEP OCT'!P16)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939939.01</v>
      </c>
      <c r="N16" s="101">
        <v>1253252</v>
      </c>
      <c r="O16" s="101">
        <v>226651.7</v>
      </c>
      <c r="P16" s="112">
        <v>0.32</v>
      </c>
    </row>
    <row r="17" spans="1:16" ht="17.45" customHeight="1" x14ac:dyDescent="0.2">
      <c r="A17" s="49"/>
      <c r="C17" s="110">
        <f>IF(DATOS!$I$17="NO",'ISRSEP OCT'!H17,'ISRSEP OCT'!M17)</f>
        <v>250650.41</v>
      </c>
      <c r="D17" s="110">
        <f>IF(DATOS!$I$17="NO",'ISRSEP OCT'!I17,'ISRSEP OCT'!N17)</f>
        <v>751951.22</v>
      </c>
      <c r="E17" s="110">
        <f>IF(DATOS!$I$17="NO",'ISRSEP OCT'!J17,'ISRSEP OCT'!O17)</f>
        <v>65382.36</v>
      </c>
      <c r="F17" s="111">
        <f>IF(DATOS!$I$17="NO",'ISRSEP OCT'!K17,'ISRSEP OCT'!P17)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1253252.01</v>
      </c>
      <c r="N17" s="101">
        <v>3759756.1</v>
      </c>
      <c r="O17" s="101">
        <v>326911.8</v>
      </c>
      <c r="P17" s="112">
        <v>0.34</v>
      </c>
    </row>
    <row r="18" spans="1:16" ht="17.45" customHeight="1" x14ac:dyDescent="0.2">
      <c r="A18" s="49"/>
      <c r="C18" s="110">
        <f>IF(DATOS!$I$17="NO",'ISRSEP OCT'!H18,'ISRSEP OCT'!M18)</f>
        <v>751951.23</v>
      </c>
      <c r="D18" s="110">
        <f>IF(DATOS!$I$17="NO",'ISRSEP OCT'!I18,'ISRSEP OCT'!N18)</f>
        <v>9999999999</v>
      </c>
      <c r="E18" s="110">
        <f>IF(DATOS!$I$17="NO",'ISRSEP OCT'!J18,'ISRSEP OCT'!O18)</f>
        <v>235824.64000000001</v>
      </c>
      <c r="F18" s="111">
        <f>IF(DATOS!$I$17="NO",'ISRSEP OCT'!K18,'ISRSEP OCT'!P18)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3759756.11</v>
      </c>
      <c r="N18" s="101">
        <v>9999999999</v>
      </c>
      <c r="O18" s="101">
        <v>1179123.2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tyg10awEiF0zleXDEMBMVWKvF0W54nlKbc012a/zxQyCx5d/AUyma4cE6TcYgvM81N3DVhJd4C0GRL6cjKmqTA==" saltValue="hCUGDHsjzQlbMjVE1f/KWg==" spinCount="100000" sheet="1" objects="1" scenarios="1" formatColumns="0" formatRows="0"/>
  <mergeCells count="12">
    <mergeCell ref="A12:A13"/>
    <mergeCell ref="M2:P3"/>
    <mergeCell ref="M5:P5"/>
    <mergeCell ref="M6:P6"/>
    <mergeCell ref="H2:K3"/>
    <mergeCell ref="H5:K5"/>
    <mergeCell ref="H6:K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2000-000000000000}"/>
    <hyperlink ref="A8" location="'INGRESOS Y EGRESOS'!A1" display="Ingresos y Egresos" xr:uid="{00000000-0004-0000-2000-000001000000}"/>
    <hyperlink ref="A9" location="IMPUESTOS!A1" display="Impuestos" xr:uid="{00000000-0004-0000-2000-000002000000}"/>
    <hyperlink ref="A10" location="TARIFAS!A1" display="Tablas y Tarifas de ISR" xr:uid="{00000000-0004-0000-2000-000003000000}"/>
    <hyperlink ref="A5:A6" location="MENU!A1" display="M e n ú" xr:uid="{00000000-0004-0000-2000-000004000000}"/>
    <hyperlink ref="A11" location="COEFICIENTE!A1" display="Coeficiente de Utilidad" xr:uid="{00000000-0004-0000-2000-000005000000}"/>
    <hyperlink ref="A12:A13" location="CONTACTO!A1" display="CONTACTO" xr:uid="{00000000-0004-0000-20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0" width="15.7109375" style="12" customWidth="1"/>
    <col min="11" max="11" width="20.5703125" style="12" customWidth="1"/>
    <col min="12" max="12" width="5.7109375" style="12" customWidth="1"/>
    <col min="13" max="15" width="15.7109375" style="12" customWidth="1"/>
    <col min="16" max="16" width="20.5703125" style="12" customWidth="1"/>
    <col min="17" max="16384" width="11.42578125" style="12"/>
  </cols>
  <sheetData>
    <row r="1" spans="1:16" ht="17.45" customHeight="1" x14ac:dyDescent="0.2">
      <c r="A1" s="125" t="s">
        <v>108</v>
      </c>
    </row>
    <row r="2" spans="1:16" ht="17.45" customHeight="1" x14ac:dyDescent="0.2">
      <c r="A2" s="125"/>
      <c r="C2" s="172" t="s">
        <v>63</v>
      </c>
      <c r="D2" s="173"/>
      <c r="E2" s="173"/>
      <c r="F2" s="173"/>
      <c r="H2" s="172" t="s">
        <v>63</v>
      </c>
      <c r="I2" s="173"/>
      <c r="J2" s="173"/>
      <c r="K2" s="173"/>
      <c r="M2" s="172" t="s">
        <v>63</v>
      </c>
      <c r="N2" s="173"/>
      <c r="O2" s="173"/>
      <c r="P2" s="173"/>
    </row>
    <row r="3" spans="1:16" ht="17.45" customHeight="1" x14ac:dyDescent="0.2">
      <c r="A3" s="125"/>
      <c r="C3" s="173"/>
      <c r="D3" s="173"/>
      <c r="E3" s="173"/>
      <c r="F3" s="173"/>
      <c r="H3" s="173"/>
      <c r="I3" s="173"/>
      <c r="J3" s="173"/>
      <c r="K3" s="173"/>
      <c r="M3" s="173"/>
      <c r="N3" s="173"/>
      <c r="O3" s="173"/>
      <c r="P3" s="173"/>
    </row>
    <row r="4" spans="1:16" ht="17.45" customHeight="1" x14ac:dyDescent="0.2">
      <c r="A4" s="126"/>
    </row>
    <row r="5" spans="1:16" ht="17.45" customHeight="1" x14ac:dyDescent="0.25">
      <c r="A5" s="123" t="s">
        <v>215</v>
      </c>
      <c r="C5" s="174" t="s">
        <v>103</v>
      </c>
      <c r="D5" s="174"/>
      <c r="E5" s="174"/>
      <c r="F5" s="174"/>
      <c r="H5" s="174" t="s">
        <v>103</v>
      </c>
      <c r="I5" s="174"/>
      <c r="J5" s="174"/>
      <c r="K5" s="174"/>
      <c r="M5" s="174" t="s">
        <v>103</v>
      </c>
      <c r="N5" s="174"/>
      <c r="O5" s="174"/>
      <c r="P5" s="174"/>
    </row>
    <row r="6" spans="1:16" ht="17.45" customHeight="1" x14ac:dyDescent="0.2">
      <c r="A6" s="123"/>
      <c r="C6" s="175" t="s">
        <v>189</v>
      </c>
      <c r="D6" s="175"/>
      <c r="E6" s="175"/>
      <c r="F6" s="175"/>
      <c r="H6" s="175" t="s">
        <v>193</v>
      </c>
      <c r="I6" s="175"/>
      <c r="J6" s="175"/>
      <c r="K6" s="175"/>
      <c r="M6" s="175" t="s">
        <v>186</v>
      </c>
      <c r="N6" s="175"/>
      <c r="O6" s="175"/>
      <c r="P6" s="175"/>
    </row>
    <row r="7" spans="1:16" ht="17.45" customHeight="1" x14ac:dyDescent="0.2">
      <c r="A7" s="48" t="s">
        <v>66</v>
      </c>
      <c r="C7" s="57" t="s">
        <v>24</v>
      </c>
      <c r="D7" s="57" t="s">
        <v>25</v>
      </c>
      <c r="E7" s="57" t="s">
        <v>26</v>
      </c>
      <c r="F7" s="57" t="s">
        <v>27</v>
      </c>
      <c r="H7" s="57" t="s">
        <v>24</v>
      </c>
      <c r="I7" s="57" t="s">
        <v>25</v>
      </c>
      <c r="J7" s="57" t="s">
        <v>26</v>
      </c>
      <c r="K7" s="57" t="s">
        <v>27</v>
      </c>
      <c r="M7" s="57" t="s">
        <v>24</v>
      </c>
      <c r="N7" s="57" t="s">
        <v>25</v>
      </c>
      <c r="O7" s="57" t="s">
        <v>26</v>
      </c>
      <c r="P7" s="57" t="s">
        <v>27</v>
      </c>
    </row>
    <row r="8" spans="1:16" ht="17.45" customHeight="1" x14ac:dyDescent="0.2">
      <c r="A8" s="48" t="s">
        <v>68</v>
      </c>
      <c r="C8" s="110">
        <f>IF(DATOS!$I$17="NO",'ISRNOV DIC'!H8,'ISRNOV DIC'!M8)</f>
        <v>0.01</v>
      </c>
      <c r="D8" s="110">
        <f>IF(DATOS!$I$17="NO",'ISRNOV DIC'!I8,'ISRNOV DIC'!N8)</f>
        <v>1492.08</v>
      </c>
      <c r="E8" s="110">
        <f>IF(DATOS!$I$17="NO",'ISRNOV DIC'!J8,'ISRNOV DIC'!O8)</f>
        <v>0</v>
      </c>
      <c r="F8" s="111">
        <f>IF(DATOS!$I$17="NO",'ISRNOV DIC'!K8,'ISRNOV DIC'!P8)</f>
        <v>1.9199999999999998E-2</v>
      </c>
      <c r="H8" s="101">
        <v>0.01</v>
      </c>
      <c r="I8" s="101">
        <v>1492.08</v>
      </c>
      <c r="J8" s="101">
        <v>0</v>
      </c>
      <c r="K8" s="112">
        <v>1.9199999999999998E-2</v>
      </c>
      <c r="M8" s="101">
        <v>0.01</v>
      </c>
      <c r="N8" s="101">
        <v>8952.49</v>
      </c>
      <c r="O8" s="101">
        <v>0</v>
      </c>
      <c r="P8" s="112">
        <v>1.9199999999999998E-2</v>
      </c>
    </row>
    <row r="9" spans="1:16" ht="17.45" customHeight="1" x14ac:dyDescent="0.2">
      <c r="A9" s="48" t="s">
        <v>59</v>
      </c>
      <c r="C9" s="110">
        <f>IF(DATOS!$I$17="NO",'ISRNOV DIC'!H9,'ISRNOV DIC'!M9)</f>
        <v>1492.09</v>
      </c>
      <c r="D9" s="110">
        <f>IF(DATOS!$I$17="NO",'ISRNOV DIC'!I9,'ISRNOV DIC'!N9)</f>
        <v>12664.1</v>
      </c>
      <c r="E9" s="110">
        <f>IF(DATOS!$I$17="NO",'ISRNOV DIC'!J9,'ISRNOV DIC'!O9)</f>
        <v>28.64</v>
      </c>
      <c r="F9" s="111">
        <f>IF(DATOS!$I$17="NO",'ISRNOV DIC'!K9,'ISRNOV DIC'!P9)</f>
        <v>6.4000000000000001E-2</v>
      </c>
      <c r="H9" s="101">
        <v>1492.09</v>
      </c>
      <c r="I9" s="101">
        <v>12664.1</v>
      </c>
      <c r="J9" s="101">
        <v>28.64</v>
      </c>
      <c r="K9" s="112">
        <v>6.4000000000000001E-2</v>
      </c>
      <c r="M9" s="101">
        <v>8952.5</v>
      </c>
      <c r="N9" s="101">
        <v>75984.55</v>
      </c>
      <c r="O9" s="101">
        <v>171.88</v>
      </c>
      <c r="P9" s="112">
        <v>6.4000000000000001E-2</v>
      </c>
    </row>
    <row r="10" spans="1:16" ht="17.45" customHeight="1" x14ac:dyDescent="0.2">
      <c r="A10" s="48" t="s">
        <v>67</v>
      </c>
      <c r="C10" s="110">
        <f>IF(DATOS!$I$17="NO",'ISRNOV DIC'!H10,'ISRNOV DIC'!M10)</f>
        <v>12664.11</v>
      </c>
      <c r="D10" s="110">
        <f>IF(DATOS!$I$17="NO",'ISRNOV DIC'!I10,'ISRNOV DIC'!N10)</f>
        <v>22256.02</v>
      </c>
      <c r="E10" s="110">
        <f>IF(DATOS!$I$17="NO",'ISRNOV DIC'!J10,'ISRNOV DIC'!O10)</f>
        <v>743.66</v>
      </c>
      <c r="F10" s="111">
        <f>IF(DATOS!$I$17="NO",'ISRNOV DIC'!K10,'ISRNOV DIC'!P10)</f>
        <v>0.10879999999999999</v>
      </c>
      <c r="H10" s="101">
        <v>12664.11</v>
      </c>
      <c r="I10" s="101">
        <v>22256.02</v>
      </c>
      <c r="J10" s="101">
        <v>743.66</v>
      </c>
      <c r="K10" s="112">
        <v>0.10879999999999999</v>
      </c>
      <c r="M10" s="101">
        <v>75984.56</v>
      </c>
      <c r="N10" s="101">
        <v>133536.07</v>
      </c>
      <c r="O10" s="101">
        <v>4461.9399999999996</v>
      </c>
      <c r="P10" s="112">
        <v>0.10879999999999999</v>
      </c>
    </row>
    <row r="11" spans="1:16" ht="17.45" customHeight="1" x14ac:dyDescent="0.2">
      <c r="A11" s="48" t="s">
        <v>175</v>
      </c>
      <c r="C11" s="110">
        <f>IF(DATOS!$I$17="NO",'ISRNOV DIC'!H11,'ISRNOV DIC'!M11)</f>
        <v>22256.03</v>
      </c>
      <c r="D11" s="110">
        <f>IF(DATOS!$I$17="NO",'ISRNOV DIC'!I11,'ISRNOV DIC'!N11)</f>
        <v>25871.64</v>
      </c>
      <c r="E11" s="110">
        <f>IF(DATOS!$I$17="NO",'ISRNOV DIC'!J11,'ISRNOV DIC'!O11)</f>
        <v>1787.26</v>
      </c>
      <c r="F11" s="111">
        <f>IF(DATOS!$I$17="NO",'ISRNOV DIC'!K11,'ISRNOV DIC'!P11)</f>
        <v>0.16</v>
      </c>
      <c r="H11" s="101">
        <v>22256.03</v>
      </c>
      <c r="I11" s="101">
        <v>25871.64</v>
      </c>
      <c r="J11" s="101">
        <v>1787.26</v>
      </c>
      <c r="K11" s="112">
        <v>0.16</v>
      </c>
      <c r="M11" s="101">
        <v>133536.07999999999</v>
      </c>
      <c r="N11" s="101">
        <v>155229.79999999999</v>
      </c>
      <c r="O11" s="101">
        <v>10723.55</v>
      </c>
      <c r="P11" s="112">
        <v>0.16</v>
      </c>
    </row>
    <row r="12" spans="1:16" ht="17.45" customHeight="1" x14ac:dyDescent="0.2">
      <c r="A12" s="123" t="s">
        <v>214</v>
      </c>
      <c r="C12" s="110">
        <f>IF(DATOS!$I$17="NO",'ISRNOV DIC'!H12,'ISRNOV DIC'!M12)</f>
        <v>25871.65</v>
      </c>
      <c r="D12" s="110">
        <f>IF(DATOS!$I$17="NO",'ISRNOV DIC'!I12,'ISRNOV DIC'!N12)</f>
        <v>30975.42</v>
      </c>
      <c r="E12" s="110">
        <f>IF(DATOS!$I$17="NO",'ISRNOV DIC'!J12,'ISRNOV DIC'!O12)</f>
        <v>2365.7600000000002</v>
      </c>
      <c r="F12" s="111">
        <f>IF(DATOS!$I$17="NO",'ISRNOV DIC'!K12,'ISRNOV DIC'!P12)</f>
        <v>0.1792</v>
      </c>
      <c r="H12" s="101">
        <v>25871.65</v>
      </c>
      <c r="I12" s="101">
        <v>30975.42</v>
      </c>
      <c r="J12" s="101">
        <v>2365.7600000000002</v>
      </c>
      <c r="K12" s="112">
        <v>0.1792</v>
      </c>
      <c r="M12" s="101">
        <v>155229.81</v>
      </c>
      <c r="N12" s="101">
        <v>185852.57</v>
      </c>
      <c r="O12" s="101">
        <v>14194.54</v>
      </c>
      <c r="P12" s="112">
        <v>0.1792</v>
      </c>
    </row>
    <row r="13" spans="1:16" ht="17.45" customHeight="1" x14ac:dyDescent="0.2">
      <c r="A13" s="123"/>
      <c r="C13" s="110">
        <f>IF(DATOS!$I$17="NO",'ISRNOV DIC'!H13,'ISRNOV DIC'!M13)</f>
        <v>30975.43</v>
      </c>
      <c r="D13" s="110">
        <f>IF(DATOS!$I$17="NO",'ISRNOV DIC'!I13,'ISRNOV DIC'!N13)</f>
        <v>62472.98</v>
      </c>
      <c r="E13" s="110">
        <f>IF(DATOS!$I$17="NO",'ISRNOV DIC'!J13,'ISRNOV DIC'!O13)</f>
        <v>3280.36</v>
      </c>
      <c r="F13" s="111">
        <f>IF(DATOS!$I$17="NO",'ISRNOV DIC'!K13,'ISRNOV DIC'!P13)</f>
        <v>0.21360000000000001</v>
      </c>
      <c r="H13" s="101">
        <v>30975.43</v>
      </c>
      <c r="I13" s="101">
        <v>62472.98</v>
      </c>
      <c r="J13" s="101">
        <v>3280.36</v>
      </c>
      <c r="K13" s="112">
        <v>0.21360000000000001</v>
      </c>
      <c r="M13" s="101">
        <v>185852.58</v>
      </c>
      <c r="N13" s="101">
        <v>374837.88</v>
      </c>
      <c r="O13" s="101">
        <v>19682.13</v>
      </c>
      <c r="P13" s="112">
        <v>0.21360000000000001</v>
      </c>
    </row>
    <row r="14" spans="1:16" ht="17.45" customHeight="1" x14ac:dyDescent="0.2">
      <c r="C14" s="110">
        <f>IF(DATOS!$I$17="NO",'ISRNOV DIC'!H14,'ISRNOV DIC'!M14)</f>
        <v>62472.99</v>
      </c>
      <c r="D14" s="110">
        <f>IF(DATOS!$I$17="NO",'ISRNOV DIC'!I14,'ISRNOV DIC'!N14)</f>
        <v>98466</v>
      </c>
      <c r="E14" s="110">
        <f>IF(DATOS!$I$17="NO",'ISRNOV DIC'!J14,'ISRNOV DIC'!O14)</f>
        <v>10008.24</v>
      </c>
      <c r="F14" s="111">
        <f>IF(DATOS!$I$17="NO",'ISRNOV DIC'!K14,'ISRNOV DIC'!P14)</f>
        <v>0.23519999999999999</v>
      </c>
      <c r="H14" s="101">
        <v>62472.99</v>
      </c>
      <c r="I14" s="101">
        <v>98466</v>
      </c>
      <c r="J14" s="101">
        <v>10008.24</v>
      </c>
      <c r="K14" s="112">
        <v>0.23519999999999999</v>
      </c>
      <c r="M14" s="101">
        <v>374837.89</v>
      </c>
      <c r="N14" s="101">
        <v>590795.99</v>
      </c>
      <c r="O14" s="101">
        <v>60049.4</v>
      </c>
      <c r="P14" s="112">
        <v>0.23519999999999999</v>
      </c>
    </row>
    <row r="15" spans="1:16" ht="17.45" customHeight="1" x14ac:dyDescent="0.2">
      <c r="A15" s="49"/>
      <c r="C15" s="110">
        <f>IF(DATOS!$I$17="NO",'ISRNOV DIC'!H15,'ISRNOV DIC'!M15)</f>
        <v>98466.01</v>
      </c>
      <c r="D15" s="110">
        <f>IF(DATOS!$I$17="NO",'ISRNOV DIC'!I15,'ISRNOV DIC'!N15)</f>
        <v>187987.8</v>
      </c>
      <c r="E15" s="110">
        <f>IF(DATOS!$I$17="NO",'ISRNOV DIC'!J15,'ISRNOV DIC'!O15)</f>
        <v>18473.78</v>
      </c>
      <c r="F15" s="111">
        <f>IF(DATOS!$I$17="NO",'ISRNOV DIC'!K15,'ISRNOV DIC'!P15)</f>
        <v>0.3</v>
      </c>
      <c r="H15" s="101">
        <v>98466.01</v>
      </c>
      <c r="I15" s="101">
        <v>187987.8</v>
      </c>
      <c r="J15" s="101">
        <v>18473.78</v>
      </c>
      <c r="K15" s="112">
        <v>0.3</v>
      </c>
      <c r="M15" s="101">
        <v>590796</v>
      </c>
      <c r="N15" s="101">
        <v>1127926.8400000001</v>
      </c>
      <c r="O15" s="101">
        <v>110842.74</v>
      </c>
      <c r="P15" s="112">
        <v>0.3</v>
      </c>
    </row>
    <row r="16" spans="1:16" ht="17.45" customHeight="1" x14ac:dyDescent="0.2">
      <c r="A16" s="49"/>
      <c r="C16" s="110">
        <f>IF(DATOS!$I$17="NO",'ISRNOV DIC'!H16,'ISRNOV DIC'!M16)</f>
        <v>187987.81</v>
      </c>
      <c r="D16" s="110">
        <f>IF(DATOS!$I$17="NO",'ISRNOV DIC'!I16,'ISRNOV DIC'!N16)</f>
        <v>250650.4</v>
      </c>
      <c r="E16" s="110">
        <f>IF(DATOS!$I$17="NO",'ISRNOV DIC'!J16,'ISRNOV DIC'!O16)</f>
        <v>45330.34</v>
      </c>
      <c r="F16" s="111">
        <f>IF(DATOS!$I$17="NO",'ISRNOV DIC'!K16,'ISRNOV DIC'!P16)</f>
        <v>0.32</v>
      </c>
      <c r="H16" s="101">
        <v>187987.81</v>
      </c>
      <c r="I16" s="101">
        <v>250650.4</v>
      </c>
      <c r="J16" s="101">
        <v>45330.34</v>
      </c>
      <c r="K16" s="112">
        <v>0.32</v>
      </c>
      <c r="M16" s="101">
        <v>1127926.8500000001</v>
      </c>
      <c r="N16" s="101">
        <v>1503902.46</v>
      </c>
      <c r="O16" s="101">
        <v>271981.99</v>
      </c>
      <c r="P16" s="112">
        <v>0.32</v>
      </c>
    </row>
    <row r="17" spans="1:16" ht="17.45" customHeight="1" x14ac:dyDescent="0.2">
      <c r="A17" s="49"/>
      <c r="C17" s="110">
        <f>IF(DATOS!$I$17="NO",'ISRNOV DIC'!H17,'ISRNOV DIC'!M17)</f>
        <v>250650.41</v>
      </c>
      <c r="D17" s="110">
        <f>IF(DATOS!$I$17="NO",'ISRNOV DIC'!I17,'ISRNOV DIC'!N17)</f>
        <v>751951.22</v>
      </c>
      <c r="E17" s="110">
        <f>IF(DATOS!$I$17="NO",'ISRNOV DIC'!J17,'ISRNOV DIC'!O17)</f>
        <v>65382.36</v>
      </c>
      <c r="F17" s="111">
        <f>IF(DATOS!$I$17="NO",'ISRNOV DIC'!K17,'ISRNOV DIC'!P17)</f>
        <v>0.34</v>
      </c>
      <c r="H17" s="101">
        <v>250650.41</v>
      </c>
      <c r="I17" s="101">
        <v>751951.22</v>
      </c>
      <c r="J17" s="101">
        <v>65382.36</v>
      </c>
      <c r="K17" s="112">
        <v>0.34</v>
      </c>
      <c r="M17" s="101">
        <v>1503902.47</v>
      </c>
      <c r="N17" s="101">
        <v>4511707.37</v>
      </c>
      <c r="O17" s="101">
        <v>392294.17</v>
      </c>
      <c r="P17" s="112">
        <v>0.34</v>
      </c>
    </row>
    <row r="18" spans="1:16" ht="17.45" customHeight="1" x14ac:dyDescent="0.2">
      <c r="A18" s="49"/>
      <c r="C18" s="110">
        <f>IF(DATOS!$I$17="NO",'ISRNOV DIC'!H18,'ISRNOV DIC'!M18)</f>
        <v>751951.23</v>
      </c>
      <c r="D18" s="110">
        <f>IF(DATOS!$I$17="NO",'ISRNOV DIC'!I18,'ISRNOV DIC'!N18)</f>
        <v>9999999999</v>
      </c>
      <c r="E18" s="110">
        <f>IF(DATOS!$I$17="NO",'ISRNOV DIC'!J18,'ISRNOV DIC'!O18)</f>
        <v>235824.64000000001</v>
      </c>
      <c r="F18" s="111">
        <f>IF(DATOS!$I$17="NO",'ISRNOV DIC'!K18,'ISRNOV DIC'!P18)</f>
        <v>0.35</v>
      </c>
      <c r="H18" s="101">
        <v>751951.23</v>
      </c>
      <c r="I18" s="101">
        <v>9999999999</v>
      </c>
      <c r="J18" s="101">
        <v>235824.64000000001</v>
      </c>
      <c r="K18" s="112">
        <v>0.35</v>
      </c>
      <c r="M18" s="101">
        <v>4511707.38</v>
      </c>
      <c r="N18" s="101">
        <v>9999999999</v>
      </c>
      <c r="O18" s="101">
        <v>1414947.85</v>
      </c>
      <c r="P18" s="112">
        <v>0.35</v>
      </c>
    </row>
    <row r="19" spans="1:16" ht="17.45" customHeight="1" x14ac:dyDescent="0.2">
      <c r="A19" s="49"/>
    </row>
    <row r="20" spans="1:16" ht="17.45" customHeight="1" x14ac:dyDescent="0.2">
      <c r="A20" s="50"/>
    </row>
    <row r="21" spans="1:16" ht="17.45" customHeight="1" x14ac:dyDescent="0.2">
      <c r="A21" s="50"/>
    </row>
    <row r="22" spans="1:16" ht="17.45" customHeight="1" x14ac:dyDescent="0.2">
      <c r="A22" s="50"/>
    </row>
    <row r="23" spans="1:16" ht="17.45" customHeight="1" x14ac:dyDescent="0.2">
      <c r="A23" s="50"/>
    </row>
    <row r="24" spans="1:16" ht="17.45" customHeight="1" x14ac:dyDescent="0.2">
      <c r="A24" s="50"/>
    </row>
    <row r="25" spans="1:16" ht="17.45" customHeight="1" x14ac:dyDescent="0.2">
      <c r="A25" s="50"/>
    </row>
    <row r="26" spans="1:16" ht="17.45" customHeight="1" x14ac:dyDescent="0.2">
      <c r="A26" s="50"/>
    </row>
    <row r="27" spans="1:16" ht="17.45" customHeight="1" x14ac:dyDescent="0.2">
      <c r="A27" s="50"/>
    </row>
    <row r="28" spans="1:16" ht="17.45" customHeight="1" x14ac:dyDescent="0.2">
      <c r="A28" s="51"/>
    </row>
    <row r="29" spans="1:16" ht="17.45" customHeight="1" x14ac:dyDescent="0.2">
      <c r="A29" s="51"/>
    </row>
    <row r="30" spans="1:16" ht="17.45" customHeight="1" x14ac:dyDescent="0.2">
      <c r="A30" s="51"/>
    </row>
    <row r="31" spans="1:16" ht="17.45" customHeight="1" x14ac:dyDescent="0.2">
      <c r="A31" s="51"/>
    </row>
    <row r="32" spans="1:1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MNQMQUb3wJXdfGwLo54pGS6S2x4hfOKkXELARbrPrfQQ0BEL7204s66gq4AYMQHYpCvfiDFzXtzX1i8mPH6EwA==" saltValue="OTR4S2LQfBEIzc4JNvn4yw==" spinCount="100000" sheet="1" objects="1" scenarios="1" formatColumns="0" formatRows="0"/>
  <mergeCells count="12">
    <mergeCell ref="A12:A13"/>
    <mergeCell ref="H2:K3"/>
    <mergeCell ref="H5:K5"/>
    <mergeCell ref="H6:K6"/>
    <mergeCell ref="M2:P3"/>
    <mergeCell ref="M5:P5"/>
    <mergeCell ref="M6:P6"/>
    <mergeCell ref="C6:F6"/>
    <mergeCell ref="A1:A4"/>
    <mergeCell ref="A5:A6"/>
    <mergeCell ref="C2:F3"/>
    <mergeCell ref="C5:F5"/>
  </mergeCells>
  <phoneticPr fontId="11" type="noConversion"/>
  <hyperlinks>
    <hyperlink ref="A7" location="DATOS!A1" display="Datos de la Empresa" xr:uid="{00000000-0004-0000-2100-000000000000}"/>
    <hyperlink ref="A8" location="'INGRESOS Y EGRESOS'!A1" display="Ingresos y Egresos" xr:uid="{00000000-0004-0000-2100-000001000000}"/>
    <hyperlink ref="A9" location="IMPUESTOS!A1" display="Impuestos" xr:uid="{00000000-0004-0000-2100-000002000000}"/>
    <hyperlink ref="A10" location="TARIFAS!A1" display="Tablas y Tarifas de ISR" xr:uid="{00000000-0004-0000-2100-000003000000}"/>
    <hyperlink ref="A5:A6" location="MENU!A1" display="M e n ú" xr:uid="{00000000-0004-0000-2100-000004000000}"/>
    <hyperlink ref="A11" location="COEFICIENTE!A1" display="Coeficiente de Utilidad" xr:uid="{00000000-0004-0000-2100-000005000000}"/>
    <hyperlink ref="A12:A13" location="CONTACTO!A1" display="CONTACTO" xr:uid="{00000000-0004-0000-21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5"/>
  <sheetViews>
    <sheetView zoomScaleNormal="100" workbookViewId="0">
      <pane xSplit="1" topLeftCell="B1" activePane="topRight" state="frozen"/>
      <selection sqref="A1:A4"/>
      <selection pane="top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5" width="15.7109375" style="12" customWidth="1"/>
    <col min="6" max="6" width="20.5703125" style="12" customWidth="1"/>
    <col min="7" max="7" width="5.7109375" style="12" customWidth="1"/>
    <col min="8" max="16384" width="11.42578125" style="12"/>
  </cols>
  <sheetData>
    <row r="1" spans="1:6" ht="17.45" customHeight="1" x14ac:dyDescent="0.2">
      <c r="A1" s="125" t="s">
        <v>108</v>
      </c>
    </row>
    <row r="2" spans="1:6" ht="17.45" customHeight="1" x14ac:dyDescent="0.2">
      <c r="A2" s="125"/>
      <c r="C2" s="172" t="s">
        <v>63</v>
      </c>
      <c r="D2" s="176"/>
      <c r="E2" s="176"/>
      <c r="F2" s="176"/>
    </row>
    <row r="3" spans="1:6" ht="17.45" customHeight="1" x14ac:dyDescent="0.2">
      <c r="A3" s="125"/>
      <c r="C3" s="176"/>
      <c r="D3" s="176"/>
      <c r="E3" s="176"/>
      <c r="F3" s="176"/>
    </row>
    <row r="4" spans="1:6" ht="17.45" customHeight="1" x14ac:dyDescent="0.2">
      <c r="A4" s="126"/>
    </row>
    <row r="5" spans="1:6" ht="17.45" customHeight="1" x14ac:dyDescent="0.25">
      <c r="A5" s="123" t="s">
        <v>215</v>
      </c>
      <c r="C5" s="174" t="s">
        <v>103</v>
      </c>
      <c r="D5" s="174"/>
      <c r="E5" s="174"/>
      <c r="F5" s="174"/>
    </row>
    <row r="6" spans="1:6" ht="17.45" customHeight="1" x14ac:dyDescent="0.2">
      <c r="A6" s="123"/>
      <c r="C6" s="175" t="s">
        <v>194</v>
      </c>
      <c r="D6" s="175"/>
      <c r="E6" s="175"/>
      <c r="F6" s="175"/>
    </row>
    <row r="7" spans="1:6" ht="17.45" customHeight="1" x14ac:dyDescent="0.2">
      <c r="A7" s="48" t="s">
        <v>66</v>
      </c>
      <c r="C7" s="64" t="s">
        <v>24</v>
      </c>
      <c r="D7" s="64" t="s">
        <v>25</v>
      </c>
      <c r="E7" s="64" t="s">
        <v>26</v>
      </c>
      <c r="F7" s="64" t="s">
        <v>27</v>
      </c>
    </row>
    <row r="8" spans="1:6" ht="17.45" customHeight="1" x14ac:dyDescent="0.2">
      <c r="A8" s="48" t="s">
        <v>68</v>
      </c>
      <c r="C8" s="101">
        <v>0.01</v>
      </c>
      <c r="D8" s="101">
        <v>8952.49</v>
      </c>
      <c r="E8" s="101">
        <v>0</v>
      </c>
      <c r="F8" s="112">
        <v>1.9199999999999998E-2</v>
      </c>
    </row>
    <row r="9" spans="1:6" ht="17.45" customHeight="1" x14ac:dyDescent="0.2">
      <c r="A9" s="48" t="s">
        <v>59</v>
      </c>
      <c r="C9" s="101">
        <v>8952.5</v>
      </c>
      <c r="D9" s="101">
        <v>75984.55</v>
      </c>
      <c r="E9" s="101">
        <v>171.88</v>
      </c>
      <c r="F9" s="112">
        <v>6.4000000000000001E-2</v>
      </c>
    </row>
    <row r="10" spans="1:6" ht="17.45" customHeight="1" x14ac:dyDescent="0.2">
      <c r="A10" s="48" t="s">
        <v>67</v>
      </c>
      <c r="C10" s="101">
        <v>75984.56</v>
      </c>
      <c r="D10" s="101">
        <v>133536.07</v>
      </c>
      <c r="E10" s="101">
        <v>4461.9399999999996</v>
      </c>
      <c r="F10" s="112">
        <v>0.10879999999999999</v>
      </c>
    </row>
    <row r="11" spans="1:6" ht="17.45" customHeight="1" x14ac:dyDescent="0.2">
      <c r="A11" s="48" t="s">
        <v>175</v>
      </c>
      <c r="C11" s="101">
        <v>133536.07999999999</v>
      </c>
      <c r="D11" s="101">
        <v>155229.79999999999</v>
      </c>
      <c r="E11" s="101">
        <v>10723.55</v>
      </c>
      <c r="F11" s="112">
        <v>0.16</v>
      </c>
    </row>
    <row r="12" spans="1:6" ht="17.45" customHeight="1" x14ac:dyDescent="0.2">
      <c r="A12" s="123" t="s">
        <v>214</v>
      </c>
      <c r="C12" s="101">
        <v>155229.81</v>
      </c>
      <c r="D12" s="101">
        <v>185852.57</v>
      </c>
      <c r="E12" s="101">
        <v>14194.54</v>
      </c>
      <c r="F12" s="112">
        <v>0.1792</v>
      </c>
    </row>
    <row r="13" spans="1:6" ht="17.45" customHeight="1" x14ac:dyDescent="0.2">
      <c r="A13" s="123"/>
      <c r="C13" s="101">
        <v>185852.58</v>
      </c>
      <c r="D13" s="101">
        <v>374837.88</v>
      </c>
      <c r="E13" s="101">
        <v>19682.13</v>
      </c>
      <c r="F13" s="112">
        <v>0.21360000000000001</v>
      </c>
    </row>
    <row r="14" spans="1:6" ht="17.45" customHeight="1" x14ac:dyDescent="0.2">
      <c r="C14" s="101">
        <v>374837.89</v>
      </c>
      <c r="D14" s="101">
        <v>590795.99</v>
      </c>
      <c r="E14" s="101">
        <v>60049.4</v>
      </c>
      <c r="F14" s="112">
        <v>0.23519999999999999</v>
      </c>
    </row>
    <row r="15" spans="1:6" ht="17.45" customHeight="1" x14ac:dyDescent="0.2">
      <c r="A15" s="49"/>
      <c r="C15" s="101">
        <v>590796</v>
      </c>
      <c r="D15" s="101">
        <v>1127926.8400000001</v>
      </c>
      <c r="E15" s="101">
        <v>110842.74</v>
      </c>
      <c r="F15" s="112">
        <v>0.3</v>
      </c>
    </row>
    <row r="16" spans="1:6" ht="17.45" customHeight="1" x14ac:dyDescent="0.2">
      <c r="A16" s="49"/>
      <c r="C16" s="101">
        <v>1127926.8500000001</v>
      </c>
      <c r="D16" s="101">
        <v>1503902.46</v>
      </c>
      <c r="E16" s="101">
        <v>271981.99</v>
      </c>
      <c r="F16" s="112">
        <v>0.32</v>
      </c>
    </row>
    <row r="17" spans="1:6" ht="17.45" customHeight="1" x14ac:dyDescent="0.2">
      <c r="A17" s="49"/>
      <c r="C17" s="101">
        <v>1503902.47</v>
      </c>
      <c r="D17" s="101">
        <v>4511707.37</v>
      </c>
      <c r="E17" s="101">
        <v>392294.17</v>
      </c>
      <c r="F17" s="112">
        <v>0.34</v>
      </c>
    </row>
    <row r="18" spans="1:6" ht="17.45" customHeight="1" x14ac:dyDescent="0.2">
      <c r="A18" s="49"/>
      <c r="C18" s="101">
        <v>4511707.38</v>
      </c>
      <c r="D18" s="101">
        <v>9999999999</v>
      </c>
      <c r="E18" s="101">
        <v>1414947.85</v>
      </c>
      <c r="F18" s="112">
        <v>0.35</v>
      </c>
    </row>
    <row r="19" spans="1:6" ht="17.45" customHeight="1" x14ac:dyDescent="0.2">
      <c r="A19" s="49"/>
    </row>
    <row r="20" spans="1:6" ht="17.45" customHeight="1" x14ac:dyDescent="0.2">
      <c r="A20" s="50"/>
    </row>
    <row r="21" spans="1:6" ht="17.45" customHeight="1" x14ac:dyDescent="0.2">
      <c r="A21" s="50"/>
    </row>
    <row r="22" spans="1:6" ht="17.45" customHeight="1" x14ac:dyDescent="0.2">
      <c r="A22" s="50"/>
    </row>
    <row r="23" spans="1:6" ht="17.45" customHeight="1" x14ac:dyDescent="0.2">
      <c r="A23" s="50"/>
    </row>
    <row r="24" spans="1:6" ht="17.45" customHeight="1" x14ac:dyDescent="0.2">
      <c r="A24" s="50"/>
    </row>
    <row r="25" spans="1:6" ht="17.45" customHeight="1" x14ac:dyDescent="0.2">
      <c r="A25" s="50"/>
    </row>
    <row r="26" spans="1:6" ht="17.45" customHeight="1" x14ac:dyDescent="0.2">
      <c r="A26" s="50"/>
    </row>
    <row r="27" spans="1:6" ht="17.45" customHeight="1" x14ac:dyDescent="0.2">
      <c r="A27" s="50"/>
    </row>
    <row r="28" spans="1:6" ht="17.45" customHeight="1" x14ac:dyDescent="0.2">
      <c r="A28" s="51"/>
    </row>
    <row r="29" spans="1:6" ht="17.45" customHeight="1" x14ac:dyDescent="0.2">
      <c r="A29" s="51"/>
    </row>
    <row r="30" spans="1:6" ht="17.45" customHeight="1" x14ac:dyDescent="0.2">
      <c r="A30" s="51"/>
    </row>
    <row r="31" spans="1:6" ht="17.45" customHeight="1" x14ac:dyDescent="0.2">
      <c r="A31" s="51"/>
    </row>
    <row r="32" spans="1:6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/Mq8Hx8TsWkLlqZPB4uNy0NB1o8i09s55+XDd/SquFkJJQmbAcdzrr1QhEMiA++p8QdyhnQParHWo7yuyeSqmQ==" saltValue="nr4E9huw1K6WxK/NUmBHAw==" spinCount="100000" sheet="1" objects="1" scenarios="1" formatColumns="0" formatRows="0"/>
  <mergeCells count="6">
    <mergeCell ref="A12:A13"/>
    <mergeCell ref="A1:A4"/>
    <mergeCell ref="C2:F3"/>
    <mergeCell ref="A5:A6"/>
    <mergeCell ref="C5:F5"/>
    <mergeCell ref="C6:F6"/>
  </mergeCells>
  <hyperlinks>
    <hyperlink ref="A7" location="DATOS!A1" display="Datos de la Empresa" xr:uid="{00000000-0004-0000-2200-000000000000}"/>
    <hyperlink ref="A8" location="'INGRESOS Y EGRESOS'!A1" display="Ingresos y Egresos" xr:uid="{00000000-0004-0000-2200-000001000000}"/>
    <hyperlink ref="A9" location="IMPUESTOS!A1" display="Impuestos" xr:uid="{00000000-0004-0000-2200-000002000000}"/>
    <hyperlink ref="A10" location="TARIFAS!A1" display="Tablas y Tarifas de ISR" xr:uid="{00000000-0004-0000-2200-000003000000}"/>
    <hyperlink ref="A5:A6" location="MENU!A1" display="M e n ú" xr:uid="{00000000-0004-0000-2200-000004000000}"/>
    <hyperlink ref="A11" location="COEFICIENTE!A1" display="Coeficiente de Utilidad" xr:uid="{00000000-0004-0000-2200-000005000000}"/>
    <hyperlink ref="A12:A13" location="CONTACTO!A1" display="CONTACTO" xr:uid="{00000000-0004-0000-2200-000006000000}"/>
  </hyperlinks>
  <printOptions horizontalCentered="1"/>
  <pageMargins left="0.78740157480314965" right="0.78740157480314965" top="0.98425196850393704" bottom="0.98425196850393704" header="0" footer="0"/>
  <pageSetup orientation="portrait" blackAndWhite="1" r:id="rId1"/>
  <headerFooter alignWithMargins="0">
    <oddHeader>&amp;R&amp;"Calibri"&amp;10&amp;K000000 Confidencial&amp;1#_x000D_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5"/>
  <sheetViews>
    <sheetView tabSelected="1" zoomScaleNormal="100" workbookViewId="0">
      <pane xSplit="1" topLeftCell="B1" activePane="topRight" state="frozen"/>
      <selection sqref="A1:A4"/>
      <selection pane="topRight" activeCell="E6" sqref="E6:G6"/>
    </sheetView>
  </sheetViews>
  <sheetFormatPr baseColWidth="10" defaultColWidth="5.7109375" defaultRowHeight="17.45" customHeight="1" x14ac:dyDescent="0.2"/>
  <cols>
    <col min="1" max="1" width="21.7109375" style="52" customWidth="1"/>
    <col min="2" max="2" width="1.7109375" style="28" customWidth="1"/>
    <col min="3" max="4" width="11.42578125" style="2" customWidth="1"/>
    <col min="5" max="19" width="7.7109375" style="2" customWidth="1"/>
    <col min="20" max="16384" width="5.7109375" style="2"/>
  </cols>
  <sheetData>
    <row r="1" spans="1:20" ht="17.45" customHeight="1" x14ac:dyDescent="0.2">
      <c r="A1" s="125" t="s">
        <v>108</v>
      </c>
      <c r="D1" s="3"/>
      <c r="E1" s="4"/>
      <c r="F1" s="4"/>
      <c r="I1" s="137">
        <f>IF(E8="",1946728,(MID(E8,6,5))*24)</f>
        <v>1946728</v>
      </c>
      <c r="J1" s="137"/>
      <c r="K1" s="137"/>
    </row>
    <row r="2" spans="1:20" ht="17.45" customHeight="1" x14ac:dyDescent="0.2">
      <c r="A2" s="125"/>
      <c r="C2" s="135" t="s">
        <v>31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20" ht="17.45" customHeight="1" x14ac:dyDescent="0.2">
      <c r="A3" s="12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20" ht="17.45" customHeight="1" x14ac:dyDescent="0.2">
      <c r="A4" s="126"/>
    </row>
    <row r="5" spans="1:20" ht="17.45" customHeight="1" x14ac:dyDescent="0.3">
      <c r="A5" s="123" t="s">
        <v>215</v>
      </c>
      <c r="E5" s="53" t="s">
        <v>28</v>
      </c>
      <c r="F5" s="121"/>
      <c r="G5" s="7"/>
      <c r="H5" s="7"/>
      <c r="I5" s="53" t="s">
        <v>29</v>
      </c>
      <c r="J5" s="121"/>
      <c r="K5" s="7"/>
      <c r="L5" s="7"/>
      <c r="M5" s="53" t="s">
        <v>30</v>
      </c>
      <c r="N5" s="121"/>
      <c r="O5" s="7"/>
      <c r="P5" s="6"/>
    </row>
    <row r="6" spans="1:20" ht="17.45" customHeight="1" x14ac:dyDescent="0.2">
      <c r="A6" s="123"/>
      <c r="C6" s="58" t="s">
        <v>22</v>
      </c>
      <c r="E6" s="138"/>
      <c r="F6" s="138"/>
      <c r="G6" s="138"/>
      <c r="H6" s="4"/>
      <c r="I6" s="139"/>
      <c r="J6" s="139"/>
      <c r="K6" s="139"/>
      <c r="L6" s="4"/>
      <c r="M6" s="139"/>
      <c r="N6" s="139"/>
      <c r="O6" s="139"/>
    </row>
    <row r="7" spans="1:20" ht="17.45" customHeight="1" x14ac:dyDescent="0.2">
      <c r="A7" s="48" t="s">
        <v>66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0" ht="17.45" customHeight="1" x14ac:dyDescent="0.3">
      <c r="A8" s="48" t="s">
        <v>68</v>
      </c>
      <c r="C8" s="58" t="s">
        <v>20</v>
      </c>
      <c r="E8" s="139"/>
      <c r="F8" s="139"/>
      <c r="G8" s="139"/>
      <c r="I8" s="8"/>
      <c r="S8" s="6"/>
      <c r="T8" s="6"/>
    </row>
    <row r="9" spans="1:20" ht="17.45" customHeight="1" x14ac:dyDescent="0.2">
      <c r="A9" s="48" t="s">
        <v>59</v>
      </c>
      <c r="E9" s="8"/>
      <c r="F9" s="8"/>
      <c r="G9" s="8"/>
      <c r="I9" s="8"/>
    </row>
    <row r="10" spans="1:20" ht="17.45" customHeight="1" x14ac:dyDescent="0.2">
      <c r="A10" s="48" t="s">
        <v>67</v>
      </c>
      <c r="C10" s="58" t="s">
        <v>23</v>
      </c>
      <c r="E10" s="140">
        <v>2024</v>
      </c>
      <c r="F10" s="140"/>
      <c r="G10" s="140"/>
      <c r="I10" s="8"/>
    </row>
    <row r="11" spans="1:20" ht="17.45" customHeight="1" x14ac:dyDescent="0.2">
      <c r="A11" s="48" t="s">
        <v>175</v>
      </c>
      <c r="Q11" s="58"/>
    </row>
    <row r="12" spans="1:20" ht="17.45" customHeight="1" x14ac:dyDescent="0.2">
      <c r="A12" s="123" t="s">
        <v>214</v>
      </c>
      <c r="C12" s="145" t="s">
        <v>153</v>
      </c>
      <c r="D12" s="145"/>
      <c r="E12" s="58" t="s">
        <v>152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20" ht="17.45" customHeight="1" x14ac:dyDescent="0.2">
      <c r="A13" s="123"/>
      <c r="C13" s="58" t="s">
        <v>150</v>
      </c>
      <c r="D13" s="58"/>
      <c r="E13" s="62">
        <v>3</v>
      </c>
      <c r="G13" s="140" t="str">
        <f>VLOOKUP(E13,LISTA!A30:C34,2,0)</f>
        <v>Comercio</v>
      </c>
      <c r="H13" s="140"/>
      <c r="I13" s="140"/>
      <c r="J13" s="140"/>
      <c r="K13" s="140"/>
      <c r="L13" s="140"/>
      <c r="M13" s="140"/>
      <c r="N13" s="140"/>
    </row>
    <row r="15" spans="1:20" ht="17.45" customHeight="1" x14ac:dyDescent="0.2">
      <c r="A15" s="49"/>
      <c r="C15" s="58" t="s">
        <v>154</v>
      </c>
      <c r="D15" s="58"/>
      <c r="E15" s="63">
        <v>1</v>
      </c>
      <c r="G15" s="58" t="s">
        <v>155</v>
      </c>
      <c r="H15" s="58"/>
      <c r="I15" s="58"/>
      <c r="J15" s="58"/>
      <c r="K15" s="58"/>
      <c r="L15" s="58"/>
      <c r="M15" s="63">
        <v>0.4</v>
      </c>
    </row>
    <row r="16" spans="1:20" ht="17.45" customHeight="1" x14ac:dyDescent="0.2">
      <c r="A16" s="49"/>
    </row>
    <row r="17" spans="1:22" ht="17.45" customHeight="1" x14ac:dyDescent="0.2">
      <c r="A17" s="49"/>
      <c r="C17" s="58" t="s">
        <v>166</v>
      </c>
      <c r="D17" s="58"/>
      <c r="E17" s="58"/>
      <c r="F17" s="58"/>
      <c r="G17" s="58"/>
      <c r="H17" s="58"/>
      <c r="I17" s="63" t="s">
        <v>165</v>
      </c>
      <c r="J17" s="61" t="s">
        <v>157</v>
      </c>
      <c r="K17" s="144" t="s">
        <v>160</v>
      </c>
      <c r="L17" s="144"/>
      <c r="M17" s="144"/>
      <c r="N17" s="144"/>
    </row>
    <row r="18" spans="1:22" ht="17.45" customHeight="1" x14ac:dyDescent="0.2">
      <c r="A18" s="49"/>
    </row>
    <row r="19" spans="1:22" ht="17.45" customHeight="1" x14ac:dyDescent="0.2">
      <c r="A19" s="49"/>
      <c r="C19" s="58" t="s">
        <v>88</v>
      </c>
      <c r="D19" s="122"/>
      <c r="E19" s="122"/>
      <c r="H19" s="146" t="s">
        <v>230</v>
      </c>
      <c r="I19" s="147"/>
      <c r="J19" s="147"/>
      <c r="K19" s="147"/>
      <c r="L19" s="147"/>
      <c r="M19" s="147"/>
      <c r="N19" s="147"/>
      <c r="O19" s="148"/>
    </row>
    <row r="20" spans="1:22" ht="17.45" customHeight="1" x14ac:dyDescent="0.2">
      <c r="A20" s="50"/>
    </row>
    <row r="21" spans="1:22" ht="17.45" customHeight="1" x14ac:dyDescent="0.2">
      <c r="A21" s="50"/>
      <c r="C21" s="141" t="s">
        <v>90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</row>
    <row r="22" spans="1:22" ht="17.45" customHeight="1" x14ac:dyDescent="0.2">
      <c r="A22" s="50"/>
      <c r="C22" s="151" t="s">
        <v>89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22" ht="17.45" customHeight="1" x14ac:dyDescent="0.2">
      <c r="A23" s="50"/>
      <c r="Q23" s="4"/>
      <c r="R23" s="4"/>
    </row>
    <row r="24" spans="1:22" ht="17.45" customHeight="1" x14ac:dyDescent="0.2">
      <c r="A24" s="50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V24" s="4"/>
    </row>
    <row r="25" spans="1:22" ht="17.45" customHeight="1" x14ac:dyDescent="0.2">
      <c r="A25" s="50"/>
      <c r="C25" s="150" t="s">
        <v>231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S25" s="4"/>
    </row>
    <row r="26" spans="1:22" ht="17.45" customHeight="1" x14ac:dyDescent="0.2">
      <c r="A26" s="50"/>
      <c r="C26" s="150" t="s">
        <v>232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T26" s="4"/>
      <c r="U26" s="4"/>
    </row>
    <row r="27" spans="1:22" ht="17.45" customHeight="1" x14ac:dyDescent="0.2">
      <c r="A27" s="50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1:22" ht="17.45" customHeight="1" x14ac:dyDescent="0.2">
      <c r="A28" s="51"/>
      <c r="E28" s="9"/>
      <c r="F28" s="9"/>
    </row>
    <row r="29" spans="1:22" ht="17.45" customHeight="1" x14ac:dyDescent="0.2">
      <c r="A29" s="51"/>
    </row>
    <row r="30" spans="1:22" ht="17.45" customHeight="1" x14ac:dyDescent="0.2">
      <c r="A30" s="51"/>
    </row>
    <row r="31" spans="1:22" ht="17.45" customHeight="1" x14ac:dyDescent="0.2">
      <c r="A31" s="51"/>
    </row>
    <row r="32" spans="1:22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2Zjg+Pe2dWN5OjuVWlWFt6vDTImaMZ+mdrtA4+aZUPAJPV7343w2jMLP6B8IE+pornfPZN362ieprART9HuWJQ==" saltValue="1wHfDGctz1iwMMSHNtYSQw==" spinCount="100000" sheet="1" autoFilter="0"/>
  <mergeCells count="20">
    <mergeCell ref="C24:O24"/>
    <mergeCell ref="C25:O25"/>
    <mergeCell ref="C26:O26"/>
    <mergeCell ref="C27:O27"/>
    <mergeCell ref="C22:O22"/>
    <mergeCell ref="C21:O21"/>
    <mergeCell ref="E10:G10"/>
    <mergeCell ref="K17:N17"/>
    <mergeCell ref="C12:D12"/>
    <mergeCell ref="H19:O19"/>
    <mergeCell ref="A12:A13"/>
    <mergeCell ref="C2:P3"/>
    <mergeCell ref="A1:A4"/>
    <mergeCell ref="A5:A6"/>
    <mergeCell ref="I1:K1"/>
    <mergeCell ref="E6:G6"/>
    <mergeCell ref="I6:K6"/>
    <mergeCell ref="M6:O6"/>
    <mergeCell ref="E8:G8"/>
    <mergeCell ref="G13:N13"/>
  </mergeCells>
  <phoneticPr fontId="0" type="noConversion"/>
  <hyperlinks>
    <hyperlink ref="K17:N17" location="COEFICIENTE!A1" display="Coeficiente de utilidad" xr:uid="{00000000-0004-0000-0300-000000000000}"/>
    <hyperlink ref="A7" location="DATOS!A1" display="Datos de la Empresa" xr:uid="{00000000-0004-0000-0300-000001000000}"/>
    <hyperlink ref="A8" location="'INGRESOS Y EGRESOS'!A1" display="Ingresos y Egresos" xr:uid="{00000000-0004-0000-0300-000002000000}"/>
    <hyperlink ref="A9" location="IMPUESTOS!A1" display="Impuestos" xr:uid="{00000000-0004-0000-0300-000003000000}"/>
    <hyperlink ref="A10" location="TARIFAS!A1" display="Tablas y Tarifas de ISR" xr:uid="{00000000-0004-0000-0300-000004000000}"/>
    <hyperlink ref="A5:A6" location="MENU!A1" display="M e n ú" xr:uid="{00000000-0004-0000-0300-000005000000}"/>
    <hyperlink ref="A11" location="COEFICIENTE!A1" display="Coeficiente de Utilidad" xr:uid="{00000000-0004-0000-0300-000006000000}"/>
    <hyperlink ref="A12:A13" location="CONTACTO!A1" display="CONTACTO" xr:uid="{00000000-0004-0000-0300-000008000000}"/>
    <hyperlink ref="H19" r:id="rId1" display="Solicitar clave de activación" xr:uid="{50E5937A-9F7B-412A-AC3B-3BE5D96C0DB3}"/>
  </hyperlinks>
  <printOptions horizontalCentered="1" verticalCentered="1"/>
  <pageMargins left="0.78740157480314965" right="0.78740157480314965" top="0.98425196850393704" bottom="0.98425196850393704" header="0" footer="0"/>
  <pageSetup paperSize="119" orientation="landscape" r:id="rId2"/>
  <headerFooter alignWithMargins="0">
    <oddHeader>&amp;R&amp;"Calibri"&amp;10&amp;K000000 Confidencial&amp;1#_x000D_</oddHead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300-000000000000}">
          <x14:formula1>
            <xm:f>LISTA!$A$30:$A$34</xm:f>
          </x14:formula1>
          <xm:sqref>E13</xm:sqref>
        </x14:dataValidation>
        <x14:dataValidation type="list" allowBlank="1" showInputMessage="1" showErrorMessage="1" xr:uid="{00000000-0002-0000-0300-000001000000}">
          <x14:formula1>
            <xm:f>LISTA!$B$37:$B$46</xm:f>
          </x14:formula1>
          <xm:sqref>E15 M15</xm:sqref>
        </x14:dataValidation>
        <x14:dataValidation type="list" allowBlank="1" showInputMessage="1" showErrorMessage="1" xr:uid="{00000000-0002-0000-0300-000002000000}">
          <x14:formula1>
            <xm:f>LISTA!$B$50:$B$51</xm:f>
          </x14:formula1>
          <xm:sqref>I17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5"/>
  <sheetViews>
    <sheetView zoomScaleNormal="10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55.7109375" style="10" customWidth="1"/>
    <col min="5" max="5" width="15.7109375" style="15" customWidth="1"/>
    <col min="6" max="6" width="5.7109375" style="10" customWidth="1"/>
    <col min="7" max="16384" width="11.42578125" style="10"/>
  </cols>
  <sheetData>
    <row r="1" spans="1:6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</row>
    <row r="2" spans="1:6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</row>
    <row r="3" spans="1:6" ht="17.45" customHeight="1" x14ac:dyDescent="0.25">
      <c r="A3" s="125"/>
      <c r="C3" s="154" t="str">
        <f>"COEFICIENTE DE UTILIDAD PARA PAGOS PROVISIONALES DEL "&amp;DATOS!E10</f>
        <v>COEFICIENTE DE UTILIDAD PARA PAGOS PROVISIONALES DEL 2024</v>
      </c>
      <c r="D3" s="154"/>
      <c r="E3" s="155"/>
      <c r="F3" s="155"/>
    </row>
    <row r="4" spans="1:6" ht="17.45" customHeight="1" x14ac:dyDescent="0.2">
      <c r="A4" s="126"/>
      <c r="C4" s="16"/>
    </row>
    <row r="5" spans="1:6" ht="17.45" customHeight="1" x14ac:dyDescent="0.25">
      <c r="A5" s="123" t="s">
        <v>215</v>
      </c>
      <c r="C5" s="120" t="s">
        <v>207</v>
      </c>
      <c r="D5" s="114"/>
    </row>
    <row r="6" spans="1:6" ht="17.45" customHeight="1" x14ac:dyDescent="0.2">
      <c r="A6" s="123"/>
      <c r="C6" s="59"/>
      <c r="D6" s="60" t="s">
        <v>5</v>
      </c>
      <c r="E6" s="59" t="s">
        <v>32</v>
      </c>
    </row>
    <row r="7" spans="1:6" ht="17.45" customHeight="1" x14ac:dyDescent="0.2">
      <c r="A7" s="48" t="s">
        <v>66</v>
      </c>
      <c r="C7" s="69"/>
      <c r="D7" s="69" t="s">
        <v>174</v>
      </c>
      <c r="E7" s="71"/>
    </row>
    <row r="8" spans="1:6" ht="17.45" customHeight="1" x14ac:dyDescent="0.2">
      <c r="A8" s="48" t="s">
        <v>68</v>
      </c>
      <c r="C8" s="69" t="s">
        <v>173</v>
      </c>
      <c r="D8" s="69" t="s">
        <v>172</v>
      </c>
      <c r="E8" s="71"/>
    </row>
    <row r="9" spans="1:6" ht="17.45" customHeight="1" x14ac:dyDescent="0.2">
      <c r="A9" s="48" t="s">
        <v>59</v>
      </c>
      <c r="C9" s="69" t="s">
        <v>7</v>
      </c>
      <c r="D9" s="69" t="s">
        <v>160</v>
      </c>
      <c r="E9" s="70">
        <f>IFERROR(ROUNDDOWN(E7/E8,4),0)</f>
        <v>0</v>
      </c>
    </row>
    <row r="10" spans="1:6" ht="17.45" customHeight="1" x14ac:dyDescent="0.2">
      <c r="A10" s="48" t="s">
        <v>67</v>
      </c>
    </row>
    <row r="11" spans="1:6" ht="17.45" customHeight="1" x14ac:dyDescent="0.2">
      <c r="A11" s="48" t="s">
        <v>175</v>
      </c>
    </row>
    <row r="12" spans="1:6" ht="17.45" customHeight="1" x14ac:dyDescent="0.2">
      <c r="A12" s="123" t="s">
        <v>214</v>
      </c>
    </row>
    <row r="13" spans="1:6" ht="17.45" customHeight="1" x14ac:dyDescent="0.2">
      <c r="A13" s="123"/>
    </row>
    <row r="15" spans="1:6" ht="17.45" customHeight="1" x14ac:dyDescent="0.2">
      <c r="A15" s="49"/>
    </row>
    <row r="16" spans="1:6" ht="17.45" customHeight="1" x14ac:dyDescent="0.2">
      <c r="A16" s="49"/>
    </row>
    <row r="17" spans="1:1" ht="17.45" customHeight="1" x14ac:dyDescent="0.2">
      <c r="A17" s="49"/>
    </row>
    <row r="18" spans="1:1" ht="17.45" customHeight="1" x14ac:dyDescent="0.2">
      <c r="A18" s="49"/>
    </row>
    <row r="19" spans="1:1" ht="17.45" customHeight="1" x14ac:dyDescent="0.2">
      <c r="A19" s="49"/>
    </row>
    <row r="20" spans="1:1" ht="17.45" customHeight="1" x14ac:dyDescent="0.2">
      <c r="A20" s="50"/>
    </row>
    <row r="21" spans="1:1" ht="17.45" customHeight="1" x14ac:dyDescent="0.2">
      <c r="A21" s="50"/>
    </row>
    <row r="22" spans="1:1" ht="17.45" customHeight="1" x14ac:dyDescent="0.2">
      <c r="A22" s="50"/>
    </row>
    <row r="23" spans="1:1" ht="17.45" customHeight="1" x14ac:dyDescent="0.2">
      <c r="A23" s="50"/>
    </row>
    <row r="24" spans="1:1" ht="17.45" customHeight="1" x14ac:dyDescent="0.2">
      <c r="A24" s="50"/>
    </row>
    <row r="25" spans="1:1" ht="17.45" customHeight="1" x14ac:dyDescent="0.2">
      <c r="A25" s="50"/>
    </row>
    <row r="26" spans="1:1" ht="17.45" customHeight="1" x14ac:dyDescent="0.2">
      <c r="A26" s="50"/>
    </row>
    <row r="27" spans="1:1" ht="17.45" customHeight="1" x14ac:dyDescent="0.2">
      <c r="A27" s="50"/>
    </row>
    <row r="28" spans="1:1" ht="17.45" customHeight="1" x14ac:dyDescent="0.2">
      <c r="A28" s="51"/>
    </row>
    <row r="29" spans="1:1" ht="17.45" customHeight="1" x14ac:dyDescent="0.2">
      <c r="A29" s="51"/>
    </row>
    <row r="30" spans="1:1" ht="17.45" customHeight="1" x14ac:dyDescent="0.2">
      <c r="A30" s="51"/>
    </row>
    <row r="31" spans="1:1" ht="17.45" customHeight="1" x14ac:dyDescent="0.2">
      <c r="A31" s="51"/>
    </row>
    <row r="32" spans="1:1" ht="17.45" customHeight="1" x14ac:dyDescent="0.2">
      <c r="A32" s="51"/>
    </row>
    <row r="33" spans="1:1" ht="17.45" customHeight="1" x14ac:dyDescent="0.2">
      <c r="A33" s="51"/>
    </row>
    <row r="34" spans="1:1" ht="17.45" customHeight="1" x14ac:dyDescent="0.2">
      <c r="A34" s="51"/>
    </row>
    <row r="35" spans="1:1" ht="17.45" customHeight="1" x14ac:dyDescent="0.2">
      <c r="A35" s="51"/>
    </row>
    <row r="36" spans="1:1" ht="17.45" customHeight="1" x14ac:dyDescent="0.2">
      <c r="A36" s="51"/>
    </row>
    <row r="37" spans="1:1" ht="17.45" customHeight="1" x14ac:dyDescent="0.2">
      <c r="A37" s="51"/>
    </row>
    <row r="38" spans="1:1" ht="17.45" customHeight="1" x14ac:dyDescent="0.2">
      <c r="A38" s="51"/>
    </row>
    <row r="39" spans="1:1" ht="17.45" customHeight="1" x14ac:dyDescent="0.2">
      <c r="A39" s="51"/>
    </row>
    <row r="40" spans="1:1" ht="17.45" customHeight="1" x14ac:dyDescent="0.2">
      <c r="A40" s="51"/>
    </row>
    <row r="41" spans="1:1" ht="17.45" customHeight="1" x14ac:dyDescent="0.2">
      <c r="A41" s="51"/>
    </row>
    <row r="42" spans="1:1" ht="17.45" customHeight="1" x14ac:dyDescent="0.2">
      <c r="A42" s="51"/>
    </row>
    <row r="43" spans="1:1" ht="17.45" customHeight="1" x14ac:dyDescent="0.2">
      <c r="A43" s="51"/>
    </row>
    <row r="44" spans="1:1" ht="17.45" customHeight="1" x14ac:dyDescent="0.2">
      <c r="A44" s="51"/>
    </row>
    <row r="45" spans="1:1" ht="17.45" customHeight="1" x14ac:dyDescent="0.2">
      <c r="A45" s="51"/>
    </row>
  </sheetData>
  <sheetProtection algorithmName="SHA-512" hashValue="RM0cspjL7CnNq8riUnsldJVX2gn88L5Mb/w6YGeMFy6A1fn6xTGj2z1ASvBfe4sS7K5J2Ac+TckuVzxhMmRQNA==" saltValue="/lAkzXS/CoaxO7+h+e7n+w==" spinCount="100000" sheet="1" objects="1" scenarios="1" formatColumns="0" formatRows="0" autoFilter="0"/>
  <mergeCells count="5">
    <mergeCell ref="A1:A4"/>
    <mergeCell ref="C3:D3"/>
    <mergeCell ref="A5:A6"/>
    <mergeCell ref="E3:F3"/>
    <mergeCell ref="A12:A13"/>
  </mergeCells>
  <hyperlinks>
    <hyperlink ref="A7" location="DATOS!A1" display="Datos de la Empresa" xr:uid="{00000000-0004-0000-0400-000000000000}"/>
    <hyperlink ref="A8" location="'INGRESOS Y EGRESOS'!A1" display="Ingresos y Egresos" xr:uid="{00000000-0004-0000-0400-000001000000}"/>
    <hyperlink ref="A9" location="IMPUESTOS!A1" display="Impuestos" xr:uid="{00000000-0004-0000-0400-000002000000}"/>
    <hyperlink ref="A10" location="TARIFAS!A1" display="Tablas y Tarifas de ISR" xr:uid="{00000000-0004-0000-0400-000003000000}"/>
    <hyperlink ref="A5:A6" location="MENU!A1" display="M e n ú" xr:uid="{00000000-0004-0000-0400-000004000000}"/>
    <hyperlink ref="A11" location="COEFICIENTE!A1" display="Coeficiente de Utilidad" xr:uid="{00000000-0004-0000-0400-000005000000}"/>
    <hyperlink ref="A12:A13" location="CONTACTO!A1" display="CONTACTO" xr:uid="{00000000-0004-0000-0400-000006000000}"/>
  </hyperlinks>
  <printOptions horizontalCentered="1"/>
  <pageMargins left="1.1811023622047245" right="1.1811023622047245" top="0.59055118110236227" bottom="0.59055118110236227" header="0" footer="0"/>
  <pageSetup paperSize="119" scale="75" orientation="portrait" blackAndWhite="1" r:id="rId1"/>
  <headerFooter alignWithMargins="0">
    <oddHeader>&amp;R&amp;"Calibri"&amp;10&amp;K000000 Confidencial&amp;1#_x000D_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>
    <pageSetUpPr fitToPage="1"/>
  </sheetPr>
  <dimension ref="A1:S45"/>
  <sheetViews>
    <sheetView zoomScaleNormal="100" workbookViewId="0">
      <pane xSplit="1" ySplit="3" topLeftCell="B4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5.7109375" defaultRowHeight="17.45" customHeight="1" x14ac:dyDescent="0.2"/>
  <cols>
    <col min="1" max="1" width="21.7109375" style="52" customWidth="1"/>
    <col min="2" max="2" width="1.7109375" style="28" customWidth="1"/>
    <col min="3" max="3" width="5.7109375" style="2"/>
    <col min="4" max="11" width="10.7109375" style="2" customWidth="1"/>
    <col min="12" max="16384" width="5.7109375" style="2"/>
  </cols>
  <sheetData>
    <row r="1" spans="1:19" ht="17.45" customHeight="1" x14ac:dyDescent="0.2">
      <c r="A1" s="125" t="s">
        <v>108</v>
      </c>
    </row>
    <row r="2" spans="1:19" ht="17.45" customHeight="1" x14ac:dyDescent="0.2">
      <c r="A2" s="125"/>
      <c r="D2" s="159" t="s">
        <v>69</v>
      </c>
      <c r="E2" s="159"/>
      <c r="F2" s="159"/>
      <c r="G2" s="159"/>
      <c r="H2" s="159"/>
      <c r="I2" s="159"/>
      <c r="J2" s="159"/>
      <c r="K2" s="159"/>
    </row>
    <row r="3" spans="1:19" ht="17.45" customHeight="1" x14ac:dyDescent="0.2">
      <c r="A3" s="125"/>
      <c r="D3" s="159"/>
      <c r="E3" s="159"/>
      <c r="F3" s="159"/>
      <c r="G3" s="159"/>
      <c r="H3" s="159"/>
      <c r="I3" s="159"/>
      <c r="J3" s="159"/>
      <c r="K3" s="159"/>
      <c r="L3" s="14"/>
      <c r="M3" s="14"/>
      <c r="N3" s="14"/>
      <c r="O3" s="14"/>
      <c r="P3" s="14"/>
      <c r="Q3" s="14"/>
      <c r="R3" s="14"/>
      <c r="S3" s="14"/>
    </row>
    <row r="4" spans="1:19" ht="17.45" customHeight="1" x14ac:dyDescent="0.2">
      <c r="A4" s="126"/>
      <c r="I4" s="8"/>
      <c r="J4" s="8"/>
      <c r="K4" s="14"/>
      <c r="L4" s="14"/>
      <c r="M4" s="14"/>
      <c r="N4" s="14"/>
      <c r="O4" s="14"/>
      <c r="P4" s="14"/>
      <c r="Q4" s="14"/>
      <c r="R4" s="14"/>
      <c r="S4" s="14"/>
    </row>
    <row r="5" spans="1:19" ht="17.45" customHeight="1" x14ac:dyDescent="0.2">
      <c r="A5" s="123" t="s">
        <v>215</v>
      </c>
      <c r="F5" s="156" t="s">
        <v>91</v>
      </c>
      <c r="G5" s="156"/>
      <c r="H5" s="156"/>
      <c r="I5" s="156"/>
      <c r="J5" s="5"/>
      <c r="K5" s="14"/>
      <c r="L5" s="14"/>
      <c r="M5" s="14"/>
      <c r="N5" s="14"/>
      <c r="O5" s="14"/>
      <c r="P5" s="14"/>
      <c r="Q5" s="14"/>
      <c r="R5" s="14"/>
      <c r="S5" s="14"/>
    </row>
    <row r="6" spans="1:19" ht="17.45" customHeight="1" x14ac:dyDescent="0.2">
      <c r="A6" s="123"/>
      <c r="F6" s="157" t="s">
        <v>57</v>
      </c>
      <c r="G6" s="157"/>
      <c r="H6" s="157" t="s">
        <v>58</v>
      </c>
      <c r="I6" s="157"/>
      <c r="J6" s="5"/>
      <c r="K6" s="14"/>
      <c r="L6" s="14"/>
      <c r="M6" s="14"/>
      <c r="N6" s="14"/>
      <c r="O6" s="14"/>
      <c r="P6" s="14"/>
      <c r="Q6" s="14"/>
      <c r="R6" s="14"/>
      <c r="S6" s="14"/>
    </row>
    <row r="7" spans="1:19" ht="17.45" customHeight="1" x14ac:dyDescent="0.2">
      <c r="A7" s="48" t="s">
        <v>66</v>
      </c>
      <c r="F7" s="36"/>
      <c r="G7" s="36"/>
      <c r="H7" s="36"/>
      <c r="I7" s="36"/>
      <c r="J7" s="5"/>
      <c r="K7" s="14"/>
      <c r="L7" s="14"/>
      <c r="M7" s="14"/>
      <c r="N7" s="14"/>
      <c r="O7" s="14"/>
      <c r="P7" s="14"/>
      <c r="Q7" s="14"/>
      <c r="R7" s="14"/>
      <c r="S7" s="14"/>
    </row>
    <row r="8" spans="1:19" ht="17.45" customHeight="1" x14ac:dyDescent="0.2">
      <c r="A8" s="48" t="s">
        <v>68</v>
      </c>
      <c r="F8" s="156" t="s">
        <v>92</v>
      </c>
      <c r="G8" s="156"/>
      <c r="H8" s="156"/>
      <c r="I8" s="156"/>
      <c r="J8" s="5"/>
      <c r="K8" s="158" t="s">
        <v>131</v>
      </c>
      <c r="L8" s="158"/>
      <c r="M8" s="158"/>
      <c r="N8" s="14"/>
      <c r="O8" s="14"/>
      <c r="P8" s="14"/>
      <c r="Q8" s="14"/>
      <c r="R8" s="14"/>
      <c r="S8" s="14"/>
    </row>
    <row r="9" spans="1:19" ht="17.45" customHeight="1" x14ac:dyDescent="0.2">
      <c r="A9" s="48" t="s">
        <v>59</v>
      </c>
      <c r="F9" s="157" t="s">
        <v>57</v>
      </c>
      <c r="G9" s="157"/>
      <c r="H9" s="157" t="s">
        <v>58</v>
      </c>
      <c r="I9" s="157"/>
      <c r="J9" s="5"/>
      <c r="K9" s="158"/>
      <c r="L9" s="158"/>
      <c r="M9" s="158"/>
      <c r="N9" s="14"/>
      <c r="O9" s="14"/>
      <c r="P9" s="14"/>
      <c r="Q9" s="14"/>
      <c r="R9" s="14"/>
      <c r="S9" s="14"/>
    </row>
    <row r="10" spans="1:19" ht="17.45" customHeight="1" x14ac:dyDescent="0.2">
      <c r="A10" s="48" t="s">
        <v>67</v>
      </c>
      <c r="F10" s="36"/>
      <c r="G10" s="36"/>
      <c r="H10" s="36"/>
      <c r="I10" s="36"/>
      <c r="J10" s="5"/>
    </row>
    <row r="11" spans="1:19" ht="17.45" customHeight="1" x14ac:dyDescent="0.2">
      <c r="A11" s="48" t="s">
        <v>175</v>
      </c>
      <c r="F11" s="156" t="s">
        <v>93</v>
      </c>
      <c r="G11" s="156"/>
      <c r="H11" s="156"/>
      <c r="I11" s="156"/>
      <c r="J11" s="5"/>
    </row>
    <row r="12" spans="1:19" ht="17.45" customHeight="1" x14ac:dyDescent="0.2">
      <c r="A12" s="123" t="s">
        <v>214</v>
      </c>
      <c r="F12" s="157" t="s">
        <v>57</v>
      </c>
      <c r="G12" s="157"/>
      <c r="H12" s="157" t="s">
        <v>58</v>
      </c>
      <c r="I12" s="157"/>
      <c r="J12" s="5"/>
    </row>
    <row r="13" spans="1:19" ht="17.45" customHeight="1" x14ac:dyDescent="0.2">
      <c r="A13" s="123"/>
      <c r="F13" s="36"/>
      <c r="G13" s="36"/>
      <c r="H13" s="36"/>
      <c r="I13" s="36"/>
      <c r="J13" s="5"/>
    </row>
    <row r="14" spans="1:19" ht="17.45" customHeight="1" x14ac:dyDescent="0.2">
      <c r="F14" s="156" t="s">
        <v>94</v>
      </c>
      <c r="G14" s="156"/>
      <c r="H14" s="156"/>
      <c r="I14" s="156"/>
      <c r="J14" s="5"/>
    </row>
    <row r="15" spans="1:19" ht="17.45" customHeight="1" x14ac:dyDescent="0.2">
      <c r="A15" s="49"/>
      <c r="F15" s="157" t="s">
        <v>57</v>
      </c>
      <c r="G15" s="157"/>
      <c r="H15" s="157" t="s">
        <v>58</v>
      </c>
      <c r="I15" s="157"/>
      <c r="J15" s="5"/>
    </row>
    <row r="16" spans="1:19" ht="17.45" customHeight="1" x14ac:dyDescent="0.2">
      <c r="A16" s="49"/>
      <c r="F16" s="36"/>
      <c r="G16" s="36"/>
      <c r="H16" s="36"/>
      <c r="I16" s="36"/>
      <c r="J16" s="5"/>
    </row>
    <row r="17" spans="1:10" ht="17.45" customHeight="1" x14ac:dyDescent="0.2">
      <c r="A17" s="49"/>
      <c r="F17" s="156" t="s">
        <v>95</v>
      </c>
      <c r="G17" s="156"/>
      <c r="H17" s="156"/>
      <c r="I17" s="156"/>
      <c r="J17" s="5"/>
    </row>
    <row r="18" spans="1:10" ht="17.45" customHeight="1" x14ac:dyDescent="0.2">
      <c r="A18" s="49"/>
      <c r="F18" s="157" t="s">
        <v>57</v>
      </c>
      <c r="G18" s="157"/>
      <c r="H18" s="157" t="s">
        <v>58</v>
      </c>
      <c r="I18" s="157"/>
      <c r="J18" s="5"/>
    </row>
    <row r="19" spans="1:10" ht="17.45" customHeight="1" x14ac:dyDescent="0.2">
      <c r="A19" s="49"/>
      <c r="F19" s="36"/>
      <c r="G19" s="36"/>
      <c r="H19" s="36"/>
      <c r="I19" s="36"/>
      <c r="J19" s="5"/>
    </row>
    <row r="20" spans="1:10" ht="17.45" customHeight="1" x14ac:dyDescent="0.2">
      <c r="A20" s="50"/>
      <c r="F20" s="156" t="s">
        <v>96</v>
      </c>
      <c r="G20" s="156"/>
      <c r="H20" s="156"/>
      <c r="I20" s="156"/>
      <c r="J20" s="5"/>
    </row>
    <row r="21" spans="1:10" ht="17.45" customHeight="1" x14ac:dyDescent="0.2">
      <c r="A21" s="50"/>
      <c r="F21" s="157" t="s">
        <v>57</v>
      </c>
      <c r="G21" s="157"/>
      <c r="H21" s="157" t="s">
        <v>58</v>
      </c>
      <c r="I21" s="157"/>
      <c r="J21" s="5"/>
    </row>
    <row r="22" spans="1:10" ht="17.45" customHeight="1" x14ac:dyDescent="0.2">
      <c r="A22" s="50"/>
    </row>
    <row r="23" spans="1:10" ht="17.45" customHeight="1" x14ac:dyDescent="0.2">
      <c r="A23" s="50"/>
    </row>
    <row r="24" spans="1:10" ht="17.45" customHeight="1" x14ac:dyDescent="0.2">
      <c r="A24" s="50"/>
    </row>
    <row r="25" spans="1:10" ht="17.45" customHeight="1" x14ac:dyDescent="0.2">
      <c r="A25" s="50"/>
    </row>
    <row r="26" spans="1:10" ht="17.45" customHeight="1" x14ac:dyDescent="0.2">
      <c r="A26" s="50"/>
    </row>
    <row r="27" spans="1:10" ht="17.45" customHeight="1" x14ac:dyDescent="0.2">
      <c r="A27" s="50"/>
    </row>
    <row r="28" spans="1:10" ht="17.45" customHeight="1" x14ac:dyDescent="0.2">
      <c r="A28" s="51"/>
    </row>
    <row r="29" spans="1:10" ht="17.45" customHeight="1" x14ac:dyDescent="0.2">
      <c r="A29" s="51"/>
    </row>
    <row r="30" spans="1:10" ht="17.45" customHeight="1" x14ac:dyDescent="0.2">
      <c r="A30" s="51"/>
    </row>
    <row r="31" spans="1:10" ht="17.45" customHeight="1" x14ac:dyDescent="0.2">
      <c r="A31" s="51"/>
    </row>
    <row r="32" spans="1:10" ht="17.45" customHeight="1" x14ac:dyDescent="0.2">
      <c r="A32" s="51"/>
    </row>
    <row r="33" spans="1:8" ht="17.45" customHeight="1" x14ac:dyDescent="0.2">
      <c r="A33" s="51"/>
    </row>
    <row r="34" spans="1:8" ht="17.45" customHeight="1" x14ac:dyDescent="0.2">
      <c r="A34" s="51"/>
    </row>
    <row r="35" spans="1:8" ht="17.45" customHeight="1" x14ac:dyDescent="0.2">
      <c r="A35" s="51"/>
    </row>
    <row r="36" spans="1:8" ht="17.45" customHeight="1" x14ac:dyDescent="0.2">
      <c r="A36" s="51"/>
    </row>
    <row r="37" spans="1:8" ht="17.45" customHeight="1" x14ac:dyDescent="0.2">
      <c r="A37" s="51"/>
      <c r="G37" s="9"/>
      <c r="H37" s="9"/>
    </row>
    <row r="38" spans="1:8" ht="17.45" customHeight="1" x14ac:dyDescent="0.2">
      <c r="A38" s="51"/>
    </row>
    <row r="39" spans="1:8" ht="17.45" customHeight="1" x14ac:dyDescent="0.2">
      <c r="A39" s="51"/>
    </row>
    <row r="40" spans="1:8" ht="17.45" customHeight="1" x14ac:dyDescent="0.2">
      <c r="A40" s="51"/>
    </row>
    <row r="41" spans="1:8" ht="17.45" customHeight="1" x14ac:dyDescent="0.2">
      <c r="A41" s="51"/>
    </row>
    <row r="42" spans="1:8" ht="17.45" customHeight="1" x14ac:dyDescent="0.2">
      <c r="A42" s="51"/>
    </row>
    <row r="43" spans="1:8" ht="17.45" customHeight="1" x14ac:dyDescent="0.2">
      <c r="A43" s="51"/>
    </row>
    <row r="44" spans="1:8" ht="17.45" customHeight="1" x14ac:dyDescent="0.2">
      <c r="A44" s="51"/>
    </row>
    <row r="45" spans="1:8" ht="17.45" customHeight="1" x14ac:dyDescent="0.2">
      <c r="A45" s="51"/>
    </row>
  </sheetData>
  <sheetProtection algorithmName="SHA-512" hashValue="/kvikDCEYlgb96auiuXOdEZelvBHrjGjQ3DOyWcMND4ChqtT7ySWJr2p1rVq4prwT6FoozjZLFMTG8wH9W66pw==" saltValue="EjS3wflziFWrj89M2sBg6w==" spinCount="100000" sheet="1" objects="1" scenarios="1" formatColumns="0" formatRows="0" autoFilter="0"/>
  <mergeCells count="23">
    <mergeCell ref="K8:M9"/>
    <mergeCell ref="A1:A4"/>
    <mergeCell ref="A5:A6"/>
    <mergeCell ref="F18:G18"/>
    <mergeCell ref="H18:I18"/>
    <mergeCell ref="H6:I6"/>
    <mergeCell ref="F9:G9"/>
    <mergeCell ref="H9:I9"/>
    <mergeCell ref="F12:G12"/>
    <mergeCell ref="H12:I12"/>
    <mergeCell ref="D2:K3"/>
    <mergeCell ref="F5:I5"/>
    <mergeCell ref="F8:I8"/>
    <mergeCell ref="F6:G6"/>
    <mergeCell ref="F15:G15"/>
    <mergeCell ref="H15:I15"/>
    <mergeCell ref="A12:A13"/>
    <mergeCell ref="F11:I11"/>
    <mergeCell ref="H21:I21"/>
    <mergeCell ref="F20:I20"/>
    <mergeCell ref="F21:G21"/>
    <mergeCell ref="F17:I17"/>
    <mergeCell ref="F14:I14"/>
  </mergeCells>
  <phoneticPr fontId="0" type="noConversion"/>
  <hyperlinks>
    <hyperlink ref="F6:G6" location="'ING-ENE FEB'!A1" display="INGRESOS" xr:uid="{00000000-0004-0000-0500-000000000000}"/>
    <hyperlink ref="H6:I6" location="'EG-ENE FEB'!A1" display="EGRESOS" xr:uid="{00000000-0004-0000-0500-000001000000}"/>
    <hyperlink ref="F9:G9" location="'ING-MAR ABR'!A1" display="INGRESOS" xr:uid="{00000000-0004-0000-0500-000002000000}"/>
    <hyperlink ref="H9:I9" location="'EG-MAR ABR'!A1" display="EGRESOS" xr:uid="{00000000-0004-0000-0500-000003000000}"/>
    <hyperlink ref="F12:G12" location="'ING-MAY JUN'!A1" display="INGRESOS" xr:uid="{00000000-0004-0000-0500-000004000000}"/>
    <hyperlink ref="H12:I12" location="'EG-MAY JUN'!A1" display="EGRESOS" xr:uid="{00000000-0004-0000-0500-000005000000}"/>
    <hyperlink ref="F15:G15" location="'ING-JUL AGO'!A1" display="INGRESOS" xr:uid="{00000000-0004-0000-0500-000006000000}"/>
    <hyperlink ref="H15:I15" location="'EG-JUL AGO'!A1" display="EGRESOS" xr:uid="{00000000-0004-0000-0500-000007000000}"/>
    <hyperlink ref="F18:G18" location="'ING-SEP OCT'!A1" display="INGRESOS" xr:uid="{00000000-0004-0000-0500-000008000000}"/>
    <hyperlink ref="H18:I18" location="'EG-SEP OCT'!A1" display="EGRESOS" xr:uid="{00000000-0004-0000-0500-000009000000}"/>
    <hyperlink ref="F21:G21" location="'ING-NOV DIC'!A1" display="INGRESOS" xr:uid="{00000000-0004-0000-0500-00000A000000}"/>
    <hyperlink ref="H21:I21" location="'EG-NOV DIC'!A1" display="EGRESOS" xr:uid="{00000000-0004-0000-0500-00000B000000}"/>
    <hyperlink ref="K8:L8" location="'EG-MAR ABR'!A1" display="EGRESOS" xr:uid="{00000000-0004-0000-0500-00000C000000}"/>
    <hyperlink ref="K8:M9" location="RESUMEN!A1" display="RESUMEN" xr:uid="{00000000-0004-0000-0500-00000D000000}"/>
    <hyperlink ref="A7" location="DATOS!A1" display="Datos de la Empresa" xr:uid="{00000000-0004-0000-0500-00000E000000}"/>
    <hyperlink ref="A8" location="'INGRESOS Y EGRESOS'!A1" display="Ingresos y Egresos" xr:uid="{00000000-0004-0000-0500-00000F000000}"/>
    <hyperlink ref="A9" location="IMPUESTOS!A1" display="Impuestos" xr:uid="{00000000-0004-0000-0500-000010000000}"/>
    <hyperlink ref="A10" location="TARIFAS!A1" display="Tablas y Tarifas de ISR" xr:uid="{00000000-0004-0000-0500-000011000000}"/>
    <hyperlink ref="A5:A6" location="MENU!A1" display="M e n ú" xr:uid="{00000000-0004-0000-0500-000012000000}"/>
    <hyperlink ref="A11" location="COEFICIENTE!A1" display="Coeficiente de Utilidad" xr:uid="{00000000-0004-0000-0500-000013000000}"/>
    <hyperlink ref="A12:A13" location="CONTACTO!A1" display="CONTACTO" xr:uid="{00000000-0004-0000-0500-000014000000}"/>
  </hyperlinks>
  <printOptions horizontalCentered="1" verticalCentered="1"/>
  <pageMargins left="0.78740157480314965" right="0.78740157480314965" top="0.98425196850393704" bottom="0.98425196850393704" header="0" footer="0"/>
  <pageSetup paperSize="119" orientation="landscape" r:id="rId1"/>
  <headerFooter alignWithMargins="0">
    <oddHeader>&amp;R&amp;"Calibri"&amp;10&amp;K000000 Confidencial&amp;1#_x000D_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5"/>
  <sheetViews>
    <sheetView zoomScaleNormal="100" workbookViewId="0">
      <selection sqref="A1:A4"/>
    </sheetView>
  </sheetViews>
  <sheetFormatPr baseColWidth="10" defaultColWidth="11.42578125" defaultRowHeight="12.75" x14ac:dyDescent="0.2"/>
  <cols>
    <col min="1" max="1" width="21.7109375" style="52" customWidth="1"/>
    <col min="2" max="2" width="1.7109375" style="31" customWidth="1"/>
    <col min="3" max="3" width="29.28515625" style="31" customWidth="1"/>
    <col min="4" max="5" width="13.28515625" style="31" customWidth="1"/>
    <col min="6" max="6" width="1.7109375" style="31" customWidth="1"/>
    <col min="7" max="8" width="13.28515625" style="31" customWidth="1"/>
    <col min="9" max="9" width="1.7109375" style="31" customWidth="1"/>
    <col min="10" max="10" width="13.28515625" style="31" customWidth="1"/>
    <col min="11" max="11" width="1.7109375" style="31" customWidth="1"/>
    <col min="12" max="15" width="13.28515625" style="31" customWidth="1"/>
    <col min="16" max="16384" width="11.42578125" style="31"/>
  </cols>
  <sheetData>
    <row r="1" spans="1:15" ht="17.45" customHeight="1" x14ac:dyDescent="0.3">
      <c r="A1" s="125" t="s">
        <v>108</v>
      </c>
      <c r="B1" s="38"/>
      <c r="C1" s="116" t="str">
        <f>IF(DATOS!H19=DATOS!I1,DATOS!$E$6&amp;" "&amp;DATOS!$I$6&amp;" "&amp;DATOS!$M$6, "N o m b r e")</f>
        <v>N o m b r e</v>
      </c>
      <c r="D1" s="119"/>
      <c r="E1" s="38"/>
      <c r="F1" s="38"/>
      <c r="G1" s="38"/>
      <c r="H1" s="38"/>
      <c r="I1" s="38"/>
      <c r="J1" s="38"/>
      <c r="K1" s="38"/>
      <c r="L1" s="38"/>
      <c r="M1" s="38"/>
    </row>
    <row r="2" spans="1:15" ht="17.45" customHeight="1" x14ac:dyDescent="0.3">
      <c r="A2" s="125"/>
      <c r="B2" s="38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9"/>
      <c r="E2" s="38"/>
      <c r="F2" s="38"/>
      <c r="G2" s="38"/>
      <c r="H2" s="38"/>
      <c r="I2" s="38"/>
      <c r="J2" s="38"/>
      <c r="K2" s="38"/>
      <c r="L2" s="38"/>
      <c r="M2" s="38"/>
    </row>
    <row r="3" spans="1:15" ht="17.45" customHeight="1" x14ac:dyDescent="0.2">
      <c r="A3" s="125"/>
      <c r="B3" s="38"/>
      <c r="C3" s="16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 ht="17.45" customHeight="1" x14ac:dyDescent="0.3">
      <c r="A4" s="126"/>
      <c r="B4" s="38"/>
      <c r="C4" s="116" t="str">
        <f>"Resumen de Ingresos y Egresos e Impuestos por Pagar "&amp;DATOS!E10</f>
        <v>Resumen de Ingresos y Egresos e Impuestos por Pagar 2024</v>
      </c>
      <c r="D4" s="119"/>
      <c r="E4" s="119"/>
      <c r="F4" s="119"/>
      <c r="G4" s="119"/>
      <c r="H4" s="119"/>
      <c r="I4" s="38"/>
      <c r="J4" s="38"/>
      <c r="K4" s="38"/>
      <c r="L4" s="38"/>
      <c r="M4" s="38"/>
    </row>
    <row r="5" spans="1:15" ht="17.45" customHeight="1" x14ac:dyDescent="0.25">
      <c r="A5" s="123" t="s">
        <v>215</v>
      </c>
      <c r="B5" s="38"/>
      <c r="C5" s="160" t="s">
        <v>117</v>
      </c>
      <c r="D5" s="160" t="s">
        <v>127</v>
      </c>
      <c r="E5" s="160" t="s">
        <v>128</v>
      </c>
      <c r="F5" s="39"/>
      <c r="G5" s="160" t="s">
        <v>4</v>
      </c>
      <c r="H5" s="160" t="s">
        <v>129</v>
      </c>
      <c r="I5" s="39"/>
      <c r="J5" s="161" t="s">
        <v>118</v>
      </c>
      <c r="K5" s="40"/>
      <c r="L5" s="160" t="s">
        <v>130</v>
      </c>
      <c r="M5" s="160" t="s">
        <v>2</v>
      </c>
      <c r="N5" s="160" t="s">
        <v>119</v>
      </c>
      <c r="O5" s="160" t="s">
        <v>120</v>
      </c>
    </row>
    <row r="6" spans="1:15" ht="17.45" customHeight="1" x14ac:dyDescent="0.25">
      <c r="A6" s="123"/>
      <c r="B6" s="38"/>
      <c r="C6" s="160"/>
      <c r="D6" s="160"/>
      <c r="E6" s="160"/>
      <c r="F6" s="39"/>
      <c r="G6" s="160"/>
      <c r="H6" s="160"/>
      <c r="I6" s="39"/>
      <c r="J6" s="161"/>
      <c r="K6" s="40"/>
      <c r="L6" s="160"/>
      <c r="M6" s="160"/>
      <c r="N6" s="160"/>
      <c r="O6" s="160"/>
    </row>
    <row r="7" spans="1:15" ht="17.45" customHeight="1" x14ac:dyDescent="0.25">
      <c r="A7" s="48" t="s">
        <v>66</v>
      </c>
      <c r="B7" s="38"/>
      <c r="C7" s="160"/>
      <c r="D7" s="160"/>
      <c r="E7" s="160"/>
      <c r="F7" s="39"/>
      <c r="G7" s="160"/>
      <c r="H7" s="160"/>
      <c r="I7" s="39"/>
      <c r="J7" s="161"/>
      <c r="K7" s="40"/>
      <c r="L7" s="160"/>
      <c r="M7" s="160"/>
      <c r="N7" s="160"/>
      <c r="O7" s="160"/>
    </row>
    <row r="8" spans="1:15" ht="17.45" customHeight="1" x14ac:dyDescent="0.25">
      <c r="A8" s="48" t="s">
        <v>68</v>
      </c>
      <c r="B8" s="38"/>
      <c r="C8" s="72" t="s">
        <v>121</v>
      </c>
      <c r="D8" s="73">
        <f>'ING-ENE FEB'!G10</f>
        <v>0</v>
      </c>
      <c r="E8" s="73">
        <f t="shared" ref="E8:E13" si="0">SUM(D8:D8)</f>
        <v>0</v>
      </c>
      <c r="F8" s="41"/>
      <c r="G8" s="73">
        <f>'EG-ENE FEB'!G10</f>
        <v>0</v>
      </c>
      <c r="H8" s="73">
        <f t="shared" ref="H8:H13" si="1">SUM(G8:G8)</f>
        <v>0</v>
      </c>
      <c r="I8" s="41"/>
      <c r="J8" s="73">
        <f t="shared" ref="J8:J13" si="2">E8-H8</f>
        <v>0</v>
      </c>
      <c r="K8" s="42"/>
      <c r="L8" s="73">
        <f>'IMP-ENE FEB'!E41</f>
        <v>0</v>
      </c>
      <c r="M8" s="73">
        <f>IF('IMP-ENE FEB'!E67&gt;0,'IMP-ENE FEB'!E67,0)</f>
        <v>0</v>
      </c>
      <c r="N8" s="73">
        <f>IF('IMP-ENE FEB'!E89&gt;0,'IMP-ENE FEB'!E89,0)</f>
        <v>0</v>
      </c>
      <c r="O8" s="73">
        <f t="shared" ref="O8:O13" si="3">SUM(L8:N8)</f>
        <v>0</v>
      </c>
    </row>
    <row r="9" spans="1:15" ht="17.45" customHeight="1" x14ac:dyDescent="0.25">
      <c r="A9" s="48" t="s">
        <v>59</v>
      </c>
      <c r="B9" s="38"/>
      <c r="C9" s="72" t="s">
        <v>122</v>
      </c>
      <c r="D9" s="73">
        <f>'ING-MAR ABR'!G10</f>
        <v>0</v>
      </c>
      <c r="E9" s="73">
        <f t="shared" si="0"/>
        <v>0</v>
      </c>
      <c r="F9" s="41"/>
      <c r="G9" s="73">
        <f>'EG-MAR ABR'!G10</f>
        <v>0</v>
      </c>
      <c r="H9" s="73">
        <f t="shared" si="1"/>
        <v>0</v>
      </c>
      <c r="I9" s="41"/>
      <c r="J9" s="73">
        <f t="shared" si="2"/>
        <v>0</v>
      </c>
      <c r="K9" s="42"/>
      <c r="L9" s="73">
        <f>'IMP-MAR ABR'!E41</f>
        <v>0</v>
      </c>
      <c r="M9" s="73">
        <f>IF('IMP-MAR ABR'!E67&gt;0,'IMP-MAR ABR'!E67,0)</f>
        <v>0</v>
      </c>
      <c r="N9" s="73">
        <f>IF('IMP-MAR ABR'!E89&gt;0,'IMP-MAR ABR'!E89,0)</f>
        <v>0</v>
      </c>
      <c r="O9" s="73">
        <f t="shared" si="3"/>
        <v>0</v>
      </c>
    </row>
    <row r="10" spans="1:15" ht="17.45" customHeight="1" x14ac:dyDescent="0.25">
      <c r="A10" s="48" t="s">
        <v>67</v>
      </c>
      <c r="B10" s="38"/>
      <c r="C10" s="72" t="s">
        <v>123</v>
      </c>
      <c r="D10" s="73">
        <f>'ING-MAY JUN'!G10</f>
        <v>0</v>
      </c>
      <c r="E10" s="73">
        <f t="shared" si="0"/>
        <v>0</v>
      </c>
      <c r="F10" s="41"/>
      <c r="G10" s="73">
        <f>'EG-MAY JUN'!G10</f>
        <v>0</v>
      </c>
      <c r="H10" s="73">
        <f t="shared" si="1"/>
        <v>0</v>
      </c>
      <c r="I10" s="41"/>
      <c r="J10" s="73">
        <f t="shared" si="2"/>
        <v>0</v>
      </c>
      <c r="K10" s="42"/>
      <c r="L10" s="73">
        <f>'IMP-MAY JUN'!E41</f>
        <v>0</v>
      </c>
      <c r="M10" s="73">
        <f>IF('IMP-MAY JUN'!E67&gt;0,'IMP-MAY JUN'!E67,0)</f>
        <v>0</v>
      </c>
      <c r="N10" s="73">
        <f>IF('IMP-MAY JUN'!E89&gt;0,'IMP-MAY JUN'!E89,0)</f>
        <v>0</v>
      </c>
      <c r="O10" s="73">
        <f t="shared" si="3"/>
        <v>0</v>
      </c>
    </row>
    <row r="11" spans="1:15" ht="17.45" customHeight="1" x14ac:dyDescent="0.25">
      <c r="A11" s="48" t="s">
        <v>175</v>
      </c>
      <c r="B11" s="38"/>
      <c r="C11" s="72" t="s">
        <v>124</v>
      </c>
      <c r="D11" s="73">
        <f>'ING-JUL AGO'!G10</f>
        <v>0</v>
      </c>
      <c r="E11" s="73">
        <f t="shared" si="0"/>
        <v>0</v>
      </c>
      <c r="F11" s="41"/>
      <c r="G11" s="73">
        <f>'EG-JUL AGO'!G10</f>
        <v>0</v>
      </c>
      <c r="H11" s="73">
        <f t="shared" si="1"/>
        <v>0</v>
      </c>
      <c r="I11" s="41"/>
      <c r="J11" s="73">
        <f t="shared" si="2"/>
        <v>0</v>
      </c>
      <c r="K11" s="42"/>
      <c r="L11" s="73">
        <f>'IMP-JUL AGO'!E41</f>
        <v>0</v>
      </c>
      <c r="M11" s="73">
        <f>IF('IMP-JUL AGO'!E67&gt;0,'IMP-JUL AGO'!E67,0)</f>
        <v>0</v>
      </c>
      <c r="N11" s="73">
        <f>IF('IMP-JUL AGO'!E89&gt;0,'IMP-JUL AGO'!E89,0)</f>
        <v>0</v>
      </c>
      <c r="O11" s="73">
        <f t="shared" si="3"/>
        <v>0</v>
      </c>
    </row>
    <row r="12" spans="1:15" ht="17.45" customHeight="1" x14ac:dyDescent="0.25">
      <c r="A12" s="123" t="s">
        <v>214</v>
      </c>
      <c r="B12" s="38"/>
      <c r="C12" s="72" t="s">
        <v>125</v>
      </c>
      <c r="D12" s="73">
        <f>'ING-SEP OCT'!G10</f>
        <v>0</v>
      </c>
      <c r="E12" s="73">
        <f t="shared" si="0"/>
        <v>0</v>
      </c>
      <c r="F12" s="41"/>
      <c r="G12" s="73">
        <f>'EG-SEP OCT'!G10</f>
        <v>0</v>
      </c>
      <c r="H12" s="73">
        <f t="shared" si="1"/>
        <v>0</v>
      </c>
      <c r="I12" s="41"/>
      <c r="J12" s="73">
        <f t="shared" si="2"/>
        <v>0</v>
      </c>
      <c r="K12" s="42"/>
      <c r="L12" s="73">
        <f>'IMP-SEP OCT'!E41</f>
        <v>0</v>
      </c>
      <c r="M12" s="73">
        <f>IF('IMP-SEP OCT'!E67&gt;0,'IMP-SEP OCT'!E67,0)</f>
        <v>0</v>
      </c>
      <c r="N12" s="73">
        <f>IF('IMP-SEP OCT'!E89&gt;0,'IMP-SEP OCT'!E89,0)</f>
        <v>0</v>
      </c>
      <c r="O12" s="73">
        <f t="shared" si="3"/>
        <v>0</v>
      </c>
    </row>
    <row r="13" spans="1:15" ht="17.45" customHeight="1" x14ac:dyDescent="0.25">
      <c r="A13" s="123"/>
      <c r="B13" s="38"/>
      <c r="C13" s="72" t="s">
        <v>126</v>
      </c>
      <c r="D13" s="73">
        <f>'ING-NOV DIC'!G10</f>
        <v>0</v>
      </c>
      <c r="E13" s="73">
        <f t="shared" si="0"/>
        <v>0</v>
      </c>
      <c r="F13" s="41"/>
      <c r="G13" s="73">
        <f>'EG-NOV DIC'!G10</f>
        <v>0</v>
      </c>
      <c r="H13" s="73">
        <f t="shared" si="1"/>
        <v>0</v>
      </c>
      <c r="I13" s="41"/>
      <c r="J13" s="73">
        <f t="shared" si="2"/>
        <v>0</v>
      </c>
      <c r="K13" s="42"/>
      <c r="L13" s="73">
        <f>'IMP-NOV DIC'!E41</f>
        <v>0</v>
      </c>
      <c r="M13" s="73">
        <f>IF('IMP-NOV DIC'!E67&gt;0,'IMP-NOV DIC'!E67,0)</f>
        <v>0</v>
      </c>
      <c r="N13" s="73">
        <f>IF('IMP-NOV DIC'!E89&gt;0,'IMP-NOV DIC'!E89,0)</f>
        <v>0</v>
      </c>
      <c r="O13" s="73">
        <f t="shared" si="3"/>
        <v>0</v>
      </c>
    </row>
    <row r="14" spans="1:15" ht="17.45" customHeight="1" thickBot="1" x14ac:dyDescent="0.3">
      <c r="B14" s="38"/>
      <c r="C14" s="41"/>
      <c r="D14" s="74">
        <f>SUM(D8:D13)</f>
        <v>0</v>
      </c>
      <c r="E14" s="74">
        <f>SUM(E8:E13)</f>
        <v>0</v>
      </c>
      <c r="F14" s="41"/>
      <c r="G14" s="75">
        <f>SUM(G8:G13)</f>
        <v>0</v>
      </c>
      <c r="H14" s="75">
        <f>SUM(H8:H13)</f>
        <v>0</v>
      </c>
      <c r="I14" s="41"/>
      <c r="J14" s="75">
        <f>SUM(J8:J13)</f>
        <v>0</v>
      </c>
      <c r="K14" s="42"/>
      <c r="L14" s="75">
        <f>SUM(L8:L13)</f>
        <v>0</v>
      </c>
      <c r="M14" s="75">
        <f>SUM(M8:M13)</f>
        <v>0</v>
      </c>
      <c r="N14" s="75">
        <f>SUM(N8:N13)</f>
        <v>0</v>
      </c>
      <c r="O14" s="75">
        <f>SUM(O8:O13)</f>
        <v>0</v>
      </c>
    </row>
    <row r="15" spans="1:15" ht="17.45" customHeight="1" thickTop="1" x14ac:dyDescent="0.2">
      <c r="A15" s="4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5" ht="17.45" customHeight="1" x14ac:dyDescent="0.2">
      <c r="A16" s="4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2" ht="17.45" customHeight="1" x14ac:dyDescent="0.2">
      <c r="A17" s="4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7.45" customHeight="1" x14ac:dyDescent="0.2">
      <c r="A18" s="49"/>
      <c r="B18" s="38"/>
      <c r="H18" s="38"/>
      <c r="I18" s="38"/>
      <c r="J18" s="38"/>
      <c r="K18" s="38"/>
    </row>
    <row r="19" spans="1:12" ht="17.45" customHeight="1" x14ac:dyDescent="0.2">
      <c r="A19" s="49"/>
      <c r="B19" s="38"/>
      <c r="H19" s="38"/>
      <c r="I19" s="38"/>
      <c r="J19" s="38"/>
      <c r="K19" s="38"/>
    </row>
    <row r="20" spans="1:12" ht="17.45" customHeight="1" x14ac:dyDescent="0.2">
      <c r="A20" s="50"/>
      <c r="B20" s="38"/>
      <c r="H20" s="38"/>
      <c r="I20" s="38"/>
      <c r="J20" s="38"/>
      <c r="K20" s="38"/>
    </row>
    <row r="21" spans="1:12" ht="17.45" customHeight="1" x14ac:dyDescent="0.2">
      <c r="A21" s="50"/>
      <c r="B21" s="38"/>
      <c r="H21" s="38"/>
      <c r="I21" s="38"/>
      <c r="J21" s="38"/>
      <c r="K21" s="38"/>
    </row>
    <row r="22" spans="1:12" ht="17.45" customHeight="1" x14ac:dyDescent="0.2">
      <c r="A22" s="50"/>
      <c r="B22" s="38"/>
      <c r="H22" s="38"/>
      <c r="I22" s="38"/>
      <c r="J22" s="38"/>
      <c r="K22" s="38"/>
    </row>
    <row r="23" spans="1:12" ht="17.45" customHeight="1" x14ac:dyDescent="0.2">
      <c r="A23" s="50"/>
      <c r="B23" s="38"/>
      <c r="H23" s="38"/>
      <c r="I23" s="38"/>
      <c r="J23" s="38"/>
      <c r="K23" s="38"/>
    </row>
    <row r="24" spans="1:12" ht="17.45" customHeight="1" x14ac:dyDescent="0.2">
      <c r="A24" s="50"/>
      <c r="B24" s="38"/>
      <c r="H24" s="38"/>
      <c r="I24" s="38"/>
      <c r="J24" s="38"/>
      <c r="K24" s="38"/>
    </row>
    <row r="25" spans="1:12" ht="17.45" customHeight="1" x14ac:dyDescent="0.2">
      <c r="A25" s="50"/>
      <c r="B25" s="38"/>
      <c r="H25" s="38"/>
      <c r="I25" s="38"/>
      <c r="J25" s="38"/>
      <c r="K25" s="38"/>
    </row>
    <row r="26" spans="1:12" ht="17.45" customHeight="1" x14ac:dyDescent="0.2">
      <c r="A26" s="50"/>
      <c r="B26" s="38"/>
      <c r="H26" s="38"/>
      <c r="I26" s="38"/>
      <c r="J26" s="38"/>
      <c r="K26" s="38"/>
    </row>
    <row r="27" spans="1:12" ht="17.45" customHeight="1" x14ac:dyDescent="0.2">
      <c r="A27" s="50"/>
      <c r="B27" s="38"/>
      <c r="H27" s="38"/>
      <c r="I27" s="38"/>
      <c r="J27" s="38"/>
      <c r="K27" s="38"/>
    </row>
    <row r="28" spans="1:12" ht="17.45" customHeight="1" x14ac:dyDescent="0.2">
      <c r="A28" s="51"/>
      <c r="B28" s="38"/>
      <c r="H28" s="38"/>
      <c r="I28" s="38"/>
      <c r="J28" s="38"/>
      <c r="K28" s="38"/>
    </row>
    <row r="29" spans="1:12" ht="17.45" customHeight="1" x14ac:dyDescent="0.2">
      <c r="A29" s="51"/>
      <c r="B29" s="38"/>
      <c r="H29" s="38"/>
      <c r="I29" s="38"/>
      <c r="J29" s="38"/>
      <c r="K29" s="38"/>
    </row>
    <row r="30" spans="1:12" ht="17.45" customHeight="1" x14ac:dyDescent="0.2">
      <c r="A30" s="51"/>
      <c r="B30" s="38"/>
      <c r="H30" s="38"/>
      <c r="I30" s="38"/>
      <c r="J30" s="38"/>
      <c r="K30" s="38"/>
    </row>
    <row r="31" spans="1:12" ht="17.45" customHeight="1" x14ac:dyDescent="0.2">
      <c r="A31" s="51"/>
      <c r="B31" s="38"/>
      <c r="H31" s="38"/>
      <c r="I31" s="38"/>
      <c r="J31" s="38"/>
      <c r="K31" s="38"/>
    </row>
    <row r="32" spans="1:12" ht="17.45" customHeight="1" x14ac:dyDescent="0.2">
      <c r="A32" s="51"/>
      <c r="B32" s="38"/>
      <c r="H32" s="38"/>
      <c r="I32" s="38"/>
      <c r="J32" s="38"/>
      <c r="K32" s="38"/>
    </row>
    <row r="33" spans="1:2" x14ac:dyDescent="0.2">
      <c r="A33" s="51"/>
      <c r="B33" s="38"/>
    </row>
    <row r="34" spans="1:2" x14ac:dyDescent="0.2">
      <c r="A34" s="51"/>
      <c r="B34" s="38"/>
    </row>
    <row r="35" spans="1:2" x14ac:dyDescent="0.2">
      <c r="A35" s="51"/>
      <c r="B35" s="38"/>
    </row>
    <row r="36" spans="1:2" x14ac:dyDescent="0.2">
      <c r="A36" s="51"/>
      <c r="B36" s="38"/>
    </row>
    <row r="37" spans="1:2" x14ac:dyDescent="0.2">
      <c r="A37" s="51"/>
      <c r="B37" s="38"/>
    </row>
    <row r="38" spans="1:2" x14ac:dyDescent="0.2">
      <c r="A38" s="51"/>
      <c r="B38" s="38"/>
    </row>
    <row r="39" spans="1:2" x14ac:dyDescent="0.2">
      <c r="A39" s="51"/>
    </row>
    <row r="40" spans="1:2" x14ac:dyDescent="0.2">
      <c r="A40" s="51"/>
    </row>
    <row r="41" spans="1:2" x14ac:dyDescent="0.2">
      <c r="A41" s="51"/>
    </row>
    <row r="42" spans="1:2" x14ac:dyDescent="0.2">
      <c r="A42" s="51"/>
    </row>
    <row r="43" spans="1:2" x14ac:dyDescent="0.2">
      <c r="A43" s="51"/>
    </row>
    <row r="44" spans="1:2" x14ac:dyDescent="0.2">
      <c r="A44" s="51"/>
    </row>
    <row r="45" spans="1:2" x14ac:dyDescent="0.2">
      <c r="A45" s="51"/>
    </row>
  </sheetData>
  <sheetProtection algorithmName="SHA-512" hashValue="msELVmDO2TEtxXkYmuDhmfQJFS8fSjlNG2Mc7vggwB7uh9L1xDnRckm64ejYUYPTLOHXaFtY/4A07O3r7RCLig==" saltValue="XW5ZO1hhAWdxZUkIzgt+1w==" spinCount="100000" sheet="1" objects="1" scenarios="1" formatColumns="0" formatRows="0"/>
  <mergeCells count="13">
    <mergeCell ref="N5:N7"/>
    <mergeCell ref="O5:O7"/>
    <mergeCell ref="G5:G7"/>
    <mergeCell ref="H5:H7"/>
    <mergeCell ref="J5:J7"/>
    <mergeCell ref="L5:L7"/>
    <mergeCell ref="M5:M7"/>
    <mergeCell ref="E5:E7"/>
    <mergeCell ref="A12:A13"/>
    <mergeCell ref="A1:A4"/>
    <mergeCell ref="A5:A6"/>
    <mergeCell ref="C5:C7"/>
    <mergeCell ref="D5:D7"/>
  </mergeCells>
  <hyperlinks>
    <hyperlink ref="A7" location="DATOS!A1" display="Datos de la Empresa" xr:uid="{00000000-0004-0000-0600-000000000000}"/>
    <hyperlink ref="A8" location="'INGRESOS Y EGRESOS'!A1" display="Ingresos y Egresos" xr:uid="{00000000-0004-0000-0600-000001000000}"/>
    <hyperlink ref="A9" location="IMPUESTOS!A1" display="Impuestos" xr:uid="{00000000-0004-0000-0600-000002000000}"/>
    <hyperlink ref="A10" location="TARIFAS!A1" display="Tablas y Tarifas de ISR" xr:uid="{00000000-0004-0000-0600-000003000000}"/>
    <hyperlink ref="A5:A6" location="MENU!A1" display="M e n ú" xr:uid="{00000000-0004-0000-0600-000004000000}"/>
    <hyperlink ref="A11" location="COEFICIENTE!A1" display="Coeficiente de Utilidad" xr:uid="{00000000-0004-0000-0600-000005000000}"/>
    <hyperlink ref="A12:A13" location="CONTACTO!A1" display="CONTACTO" xr:uid="{00000000-0004-0000-0600-000006000000}"/>
  </hyperlinks>
  <pageMargins left="0.7" right="0.7" top="0.75" bottom="0.75" header="0.3" footer="0.3"/>
  <headerFooter>
    <oddHeader>&amp;R&amp;"Calibri"&amp;10&amp;K000000 Confidencial&amp;1#_x000D_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8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5" customWidth="1"/>
    <col min="8" max="8" width="14.7109375" style="15" bestFit="1" customWidth="1"/>
    <col min="9" max="13" width="12.28515625" style="15" customWidth="1"/>
    <col min="14" max="14" width="0.85546875" style="15" customWidth="1"/>
    <col min="15" max="18" width="11.7109375" style="15" customWidth="1"/>
    <col min="19" max="19" width="10.7109375" style="10" customWidth="1"/>
    <col min="20" max="20" width="30.7109375" style="10" customWidth="1"/>
    <col min="21" max="21" width="11.7109375" style="10" customWidth="1"/>
    <col min="22" max="24" width="10.7109375" style="10" customWidth="1"/>
    <col min="25" max="26" width="11.7109375" style="10" customWidth="1"/>
    <col min="27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K1" s="166" t="s">
        <v>33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</row>
    <row r="3" spans="1:19" ht="17.45" customHeight="1" x14ac:dyDescent="0.2">
      <c r="A3" s="125"/>
      <c r="C3" s="16"/>
    </row>
    <row r="4" spans="1:19" ht="17.45" customHeight="1" x14ac:dyDescent="0.3">
      <c r="A4" s="126"/>
      <c r="C4" s="116" t="s">
        <v>0</v>
      </c>
      <c r="K4" s="167" t="str">
        <f>"ENERO - FEBRERO "&amp;DATOS!$E$10</f>
        <v>ENERO - FEBRERO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2">
      <c r="A5" s="123" t="s">
        <v>215</v>
      </c>
      <c r="C5" s="16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137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O6" s="162" t="s">
        <v>81</v>
      </c>
      <c r="P6" s="162" t="s">
        <v>82</v>
      </c>
      <c r="Q6" s="162" t="s">
        <v>226</v>
      </c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3"/>
      <c r="J7" s="163"/>
      <c r="K7" s="162"/>
      <c r="L7" s="162"/>
      <c r="M7" s="163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87" t="s">
        <v>60</v>
      </c>
      <c r="D8" s="88"/>
      <c r="E8" s="88"/>
      <c r="F8" s="88"/>
      <c r="G8" s="89"/>
      <c r="H8" s="89"/>
      <c r="I8" s="90"/>
      <c r="J8" s="90"/>
      <c r="K8" s="91"/>
      <c r="L8" s="91"/>
      <c r="M8" s="90"/>
      <c r="O8" s="96"/>
      <c r="P8" s="96"/>
      <c r="Q8" s="96"/>
      <c r="R8" s="96"/>
      <c r="S8" s="96"/>
    </row>
    <row r="9" spans="1:19" ht="17.45" customHeight="1" x14ac:dyDescent="0.2">
      <c r="A9" s="48" t="s">
        <v>59</v>
      </c>
      <c r="C9" s="87"/>
      <c r="D9" s="88"/>
      <c r="E9" s="92" t="s">
        <v>115</v>
      </c>
      <c r="F9" s="88"/>
      <c r="G9" s="93">
        <f>SUM(G15:G513)</f>
        <v>0</v>
      </c>
      <c r="H9" s="93"/>
      <c r="I9" s="93">
        <f>SUM(I15:I513)</f>
        <v>0</v>
      </c>
      <c r="J9" s="93">
        <f>SUM(J15:J513)</f>
        <v>0</v>
      </c>
      <c r="K9" s="93">
        <f>SUM(K15:K513)</f>
        <v>0</v>
      </c>
      <c r="L9" s="93">
        <f>SUM(L15:L513)</f>
        <v>0</v>
      </c>
      <c r="M9" s="93">
        <f>G9+I9+J9-K9-L9</f>
        <v>0</v>
      </c>
      <c r="O9" s="93">
        <f>SUM(O15:O513)</f>
        <v>0</v>
      </c>
      <c r="P9" s="93">
        <f>SUM(P15:P513)</f>
        <v>0</v>
      </c>
      <c r="Q9" s="93">
        <f>SUM(Q15:Q513)</f>
        <v>0</v>
      </c>
      <c r="R9" s="93">
        <f>SUM(R15:R513)</f>
        <v>0</v>
      </c>
      <c r="S9" s="93">
        <f>SUM(S15:S513)</f>
        <v>0</v>
      </c>
    </row>
    <row r="10" spans="1:19" ht="17.45" customHeight="1" x14ac:dyDescent="0.2">
      <c r="A10" s="48" t="s">
        <v>67</v>
      </c>
      <c r="C10" s="87"/>
      <c r="D10" s="94" t="s">
        <v>133</v>
      </c>
      <c r="E10" s="94"/>
      <c r="F10" s="94"/>
      <c r="G10" s="95">
        <f>SUM(G9:G9)</f>
        <v>0</v>
      </c>
      <c r="H10" s="95"/>
      <c r="I10" s="95">
        <f>SUM(I9:I9)</f>
        <v>0</v>
      </c>
      <c r="J10" s="95">
        <f>SUM(J9:J9)</f>
        <v>0</v>
      </c>
      <c r="K10" s="95">
        <f>SUM(K9:K9)</f>
        <v>0</v>
      </c>
      <c r="L10" s="95">
        <f>SUM(L9:L9)</f>
        <v>0</v>
      </c>
      <c r="M10" s="95">
        <f>SUM(M9:M9)</f>
        <v>0</v>
      </c>
      <c r="O10" s="95">
        <f>SUM(O9:O9)</f>
        <v>0</v>
      </c>
      <c r="P10" s="95">
        <f>SUM(P9:P9)</f>
        <v>0</v>
      </c>
      <c r="Q10" s="95">
        <f>SUM(Q9:Q9)</f>
        <v>0</v>
      </c>
      <c r="R10" s="95">
        <f>SUM(R9:R9)</f>
        <v>0</v>
      </c>
      <c r="S10" s="95">
        <f>SUM(S9:S9)</f>
        <v>0</v>
      </c>
    </row>
    <row r="11" spans="1:19" ht="17.45" customHeight="1" x14ac:dyDescent="0.2">
      <c r="A11" s="48" t="s">
        <v>175</v>
      </c>
      <c r="C11" s="87"/>
      <c r="D11" s="96"/>
      <c r="E11" s="92" t="s">
        <v>116</v>
      </c>
      <c r="F11" s="96"/>
      <c r="G11" s="93">
        <f>G9</f>
        <v>0</v>
      </c>
      <c r="H11" s="93"/>
      <c r="I11" s="93">
        <f>I9</f>
        <v>0</v>
      </c>
      <c r="J11" s="93">
        <f>J9</f>
        <v>0</v>
      </c>
      <c r="K11" s="93">
        <f>K9</f>
        <v>0</v>
      </c>
      <c r="L11" s="93">
        <f>L9</f>
        <v>0</v>
      </c>
      <c r="M11" s="93">
        <f>G11+I11+J11-K11-L11</f>
        <v>0</v>
      </c>
      <c r="O11" s="93">
        <f>O9</f>
        <v>0</v>
      </c>
      <c r="P11" s="93">
        <f>P9</f>
        <v>0</v>
      </c>
      <c r="Q11" s="93">
        <f>Q9</f>
        <v>0</v>
      </c>
      <c r="R11" s="93">
        <f>R9</f>
        <v>0</v>
      </c>
      <c r="S11" s="93">
        <f>S9</f>
        <v>0</v>
      </c>
    </row>
    <row r="12" spans="1:19" ht="17.45" customHeight="1" thickBot="1" x14ac:dyDescent="0.25">
      <c r="A12" s="123" t="s">
        <v>214</v>
      </c>
      <c r="C12" s="97"/>
      <c r="D12" s="94" t="s">
        <v>85</v>
      </c>
      <c r="E12" s="94"/>
      <c r="F12" s="94"/>
      <c r="G12" s="98">
        <f>SUM(G11:G11)</f>
        <v>0</v>
      </c>
      <c r="H12" s="98"/>
      <c r="I12" s="98">
        <f>SUM(I11:I11)</f>
        <v>0</v>
      </c>
      <c r="J12" s="98">
        <f>SUM(J11:J11)</f>
        <v>0</v>
      </c>
      <c r="K12" s="98">
        <f>SUM(K11:K11)</f>
        <v>0</v>
      </c>
      <c r="L12" s="98">
        <f>SUM(L11:L11)</f>
        <v>0</v>
      </c>
      <c r="M12" s="98">
        <f>SUM(M11:M11)</f>
        <v>0</v>
      </c>
      <c r="O12" s="98">
        <f>SUM(O11:O11)</f>
        <v>0</v>
      </c>
      <c r="P12" s="98">
        <f>SUM(P11:P11)</f>
        <v>0</v>
      </c>
      <c r="Q12" s="98">
        <f>SUM(Q11:Q11)</f>
        <v>0</v>
      </c>
      <c r="R12" s="98">
        <f>SUM(R11:R11)</f>
        <v>0</v>
      </c>
      <c r="S12" s="98">
        <f>SUM(S11:S11)</f>
        <v>0</v>
      </c>
    </row>
    <row r="13" spans="1:19" ht="17.45" customHeight="1" thickTop="1" x14ac:dyDescent="0.2">
      <c r="A13" s="123"/>
      <c r="C13" s="97"/>
      <c r="D13" s="88"/>
      <c r="E13" s="88"/>
      <c r="F13" s="88"/>
      <c r="G13" s="89"/>
      <c r="H13" s="89"/>
      <c r="I13" s="90"/>
      <c r="J13" s="90"/>
      <c r="K13" s="91"/>
      <c r="L13" s="91"/>
      <c r="M13" s="90"/>
      <c r="O13" s="96"/>
      <c r="P13" s="96"/>
      <c r="Q13" s="96"/>
      <c r="R13" s="96"/>
      <c r="S13" s="96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24"/>
      <c r="O14" s="67"/>
      <c r="P14" s="67"/>
      <c r="Q14" s="67"/>
      <c r="R14" s="67"/>
      <c r="S14" s="67"/>
    </row>
    <row r="15" spans="1:19" ht="17.45" customHeight="1" x14ac:dyDescent="0.2">
      <c r="A15" s="49"/>
      <c r="C15" s="99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>IF(G15&amp;I15&amp;J15&amp;K15&amp;L15="","",G15+I15+J15-K15-L15)</f>
        <v/>
      </c>
      <c r="N15" s="13"/>
      <c r="O15" s="73" t="str">
        <f>IF($H15="E",G15,"")</f>
        <v/>
      </c>
      <c r="P15" s="73">
        <f t="shared" ref="P15:P16" si="0">IF($H15=0%,G15,"")</f>
        <v>0</v>
      </c>
      <c r="Q15" s="73" t="str">
        <f>IF(OR($H15=2%,$H15=6%,$H15=8%),$I15/$H15,IF($H15="0% Decreto",G15,""))</f>
        <v/>
      </c>
      <c r="R15" s="73" t="str">
        <f t="shared" ref="R15:R79" si="1">IF(OR($H15=15%,$H15=16%),$I15/$H15,"")</f>
        <v/>
      </c>
      <c r="S15" s="73" t="str">
        <f>IF(H15="8% Zona Fronteriza",I15/0.08,"")</f>
        <v/>
      </c>
    </row>
    <row r="16" spans="1:19" ht="17.45" customHeight="1" x14ac:dyDescent="0.2">
      <c r="A16" s="49"/>
      <c r="C16" s="99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:M78" si="2">IF(G16&amp;I16&amp;J16&amp;K16&amp;L16="","",G16+I16+J16-K16-L16)</f>
        <v/>
      </c>
      <c r="N16" s="13"/>
      <c r="O16" s="73" t="str">
        <f t="shared" ref="O16:O78" si="3">IF($H16="E",G16,"")</f>
        <v/>
      </c>
      <c r="P16" s="73">
        <f t="shared" si="0"/>
        <v>0</v>
      </c>
      <c r="Q16" s="73" t="str">
        <f t="shared" ref="Q16:Q79" si="4">IF(OR($H16=2%,$H16=6%,$H16=8%),$I16/$H16,IF($H16="0% Decreto",G16,""))</f>
        <v/>
      </c>
      <c r="R16" s="73" t="str">
        <f t="shared" si="1"/>
        <v/>
      </c>
      <c r="S16" s="73" t="str">
        <f t="shared" ref="S16:S79" si="5">IF(H16="8% Zona Fronteriza",I16/0.08,"")</f>
        <v/>
      </c>
    </row>
    <row r="17" spans="1:19" ht="17.45" customHeight="1" x14ac:dyDescent="0.2">
      <c r="A17" s="49"/>
      <c r="C17" s="99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si="2"/>
        <v/>
      </c>
      <c r="N17" s="13"/>
      <c r="O17" s="73" t="str">
        <f t="shared" si="3"/>
        <v/>
      </c>
      <c r="P17" s="73">
        <f t="shared" ref="P17:P79" si="6">IF($H17=0%,G17,"")</f>
        <v>0</v>
      </c>
      <c r="Q17" s="73" t="str">
        <f t="shared" si="4"/>
        <v/>
      </c>
      <c r="R17" s="73" t="str">
        <f t="shared" si="1"/>
        <v/>
      </c>
      <c r="S17" s="73" t="str">
        <f t="shared" si="5"/>
        <v/>
      </c>
    </row>
    <row r="18" spans="1:19" ht="17.45" customHeight="1" x14ac:dyDescent="0.2">
      <c r="A18" s="49"/>
      <c r="C18" s="99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2"/>
        <v/>
      </c>
      <c r="N18" s="13"/>
      <c r="O18" s="73" t="str">
        <f t="shared" si="3"/>
        <v/>
      </c>
      <c r="P18" s="73">
        <f t="shared" si="6"/>
        <v>0</v>
      </c>
      <c r="Q18" s="73" t="str">
        <f t="shared" si="4"/>
        <v/>
      </c>
      <c r="R18" s="73" t="str">
        <f t="shared" si="1"/>
        <v/>
      </c>
      <c r="S18" s="73" t="str">
        <f t="shared" si="5"/>
        <v/>
      </c>
    </row>
    <row r="19" spans="1:19" ht="17.45" customHeight="1" x14ac:dyDescent="0.2">
      <c r="A19" s="49"/>
      <c r="C19" s="99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2"/>
        <v/>
      </c>
      <c r="N19" s="13"/>
      <c r="O19" s="73" t="str">
        <f t="shared" si="3"/>
        <v/>
      </c>
      <c r="P19" s="73">
        <f t="shared" si="6"/>
        <v>0</v>
      </c>
      <c r="Q19" s="73" t="str">
        <f t="shared" si="4"/>
        <v/>
      </c>
      <c r="R19" s="73" t="str">
        <f t="shared" si="1"/>
        <v/>
      </c>
      <c r="S19" s="73" t="str">
        <f t="shared" si="5"/>
        <v/>
      </c>
    </row>
    <row r="20" spans="1:19" ht="17.45" customHeight="1" x14ac:dyDescent="0.2">
      <c r="A20" s="50"/>
      <c r="C20" s="99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2"/>
        <v/>
      </c>
      <c r="N20" s="13"/>
      <c r="O20" s="73" t="str">
        <f t="shared" si="3"/>
        <v/>
      </c>
      <c r="P20" s="73">
        <f t="shared" si="6"/>
        <v>0</v>
      </c>
      <c r="Q20" s="73" t="str">
        <f t="shared" si="4"/>
        <v/>
      </c>
      <c r="R20" s="73" t="str">
        <f t="shared" si="1"/>
        <v/>
      </c>
      <c r="S20" s="73" t="str">
        <f t="shared" si="5"/>
        <v/>
      </c>
    </row>
    <row r="21" spans="1:19" ht="17.45" customHeight="1" x14ac:dyDescent="0.2">
      <c r="A21" s="50"/>
      <c r="C21" s="99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2"/>
        <v/>
      </c>
      <c r="N21" s="13"/>
      <c r="O21" s="73" t="str">
        <f t="shared" si="3"/>
        <v/>
      </c>
      <c r="P21" s="73">
        <f t="shared" si="6"/>
        <v>0</v>
      </c>
      <c r="Q21" s="73" t="str">
        <f t="shared" si="4"/>
        <v/>
      </c>
      <c r="R21" s="73" t="str">
        <f t="shared" si="1"/>
        <v/>
      </c>
      <c r="S21" s="73" t="str">
        <f t="shared" si="5"/>
        <v/>
      </c>
    </row>
    <row r="22" spans="1:19" ht="17.45" customHeight="1" x14ac:dyDescent="0.2">
      <c r="A22" s="50"/>
      <c r="C22" s="99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2"/>
        <v/>
      </c>
      <c r="N22" s="13"/>
      <c r="O22" s="73" t="str">
        <f t="shared" si="3"/>
        <v/>
      </c>
      <c r="P22" s="73">
        <f t="shared" si="6"/>
        <v>0</v>
      </c>
      <c r="Q22" s="73" t="str">
        <f t="shared" si="4"/>
        <v/>
      </c>
      <c r="R22" s="73" t="str">
        <f t="shared" si="1"/>
        <v/>
      </c>
      <c r="S22" s="73" t="str">
        <f t="shared" si="5"/>
        <v/>
      </c>
    </row>
    <row r="23" spans="1:19" ht="17.45" customHeight="1" x14ac:dyDescent="0.2">
      <c r="A23" s="50"/>
      <c r="C23" s="99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2"/>
        <v/>
      </c>
      <c r="N23" s="13"/>
      <c r="O23" s="73" t="str">
        <f t="shared" si="3"/>
        <v/>
      </c>
      <c r="P23" s="73">
        <f t="shared" si="6"/>
        <v>0</v>
      </c>
      <c r="Q23" s="73" t="str">
        <f t="shared" si="4"/>
        <v/>
      </c>
      <c r="R23" s="73" t="str">
        <f t="shared" si="1"/>
        <v/>
      </c>
      <c r="S23" s="73" t="str">
        <f t="shared" si="5"/>
        <v/>
      </c>
    </row>
    <row r="24" spans="1:19" ht="17.45" customHeight="1" x14ac:dyDescent="0.2">
      <c r="A24" s="50"/>
      <c r="C24" s="99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2"/>
        <v/>
      </c>
      <c r="N24" s="13"/>
      <c r="O24" s="73" t="str">
        <f t="shared" si="3"/>
        <v/>
      </c>
      <c r="P24" s="73">
        <f t="shared" si="6"/>
        <v>0</v>
      </c>
      <c r="Q24" s="73" t="str">
        <f t="shared" si="4"/>
        <v/>
      </c>
      <c r="R24" s="73" t="str">
        <f t="shared" si="1"/>
        <v/>
      </c>
      <c r="S24" s="73" t="str">
        <f t="shared" si="5"/>
        <v/>
      </c>
    </row>
    <row r="25" spans="1:19" ht="17.45" customHeight="1" x14ac:dyDescent="0.2">
      <c r="A25" s="50"/>
      <c r="C25" s="99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2"/>
        <v/>
      </c>
      <c r="N25" s="13"/>
      <c r="O25" s="73" t="str">
        <f t="shared" si="3"/>
        <v/>
      </c>
      <c r="P25" s="73">
        <f t="shared" si="6"/>
        <v>0</v>
      </c>
      <c r="Q25" s="73" t="str">
        <f t="shared" si="4"/>
        <v/>
      </c>
      <c r="R25" s="73" t="str">
        <f t="shared" si="1"/>
        <v/>
      </c>
      <c r="S25" s="73" t="str">
        <f t="shared" si="5"/>
        <v/>
      </c>
    </row>
    <row r="26" spans="1:19" ht="17.45" customHeight="1" x14ac:dyDescent="0.2">
      <c r="A26" s="50"/>
      <c r="C26" s="99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2"/>
        <v/>
      </c>
      <c r="N26" s="13"/>
      <c r="O26" s="73" t="str">
        <f t="shared" si="3"/>
        <v/>
      </c>
      <c r="P26" s="73">
        <f t="shared" si="6"/>
        <v>0</v>
      </c>
      <c r="Q26" s="73" t="str">
        <f t="shared" si="4"/>
        <v/>
      </c>
      <c r="R26" s="73" t="str">
        <f t="shared" si="1"/>
        <v/>
      </c>
      <c r="S26" s="73" t="str">
        <f t="shared" si="5"/>
        <v/>
      </c>
    </row>
    <row r="27" spans="1:19" ht="17.45" customHeight="1" x14ac:dyDescent="0.2">
      <c r="A27" s="50"/>
      <c r="C27" s="99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2"/>
        <v/>
      </c>
      <c r="N27" s="13"/>
      <c r="O27" s="73" t="str">
        <f t="shared" si="3"/>
        <v/>
      </c>
      <c r="P27" s="73">
        <f t="shared" si="6"/>
        <v>0</v>
      </c>
      <c r="Q27" s="73" t="str">
        <f t="shared" si="4"/>
        <v/>
      </c>
      <c r="R27" s="73" t="str">
        <f t="shared" si="1"/>
        <v/>
      </c>
      <c r="S27" s="73" t="str">
        <f t="shared" si="5"/>
        <v/>
      </c>
    </row>
    <row r="28" spans="1:19" ht="17.45" customHeight="1" x14ac:dyDescent="0.2">
      <c r="A28" s="51"/>
      <c r="C28" s="99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2"/>
        <v/>
      </c>
      <c r="N28" s="13"/>
      <c r="O28" s="73" t="str">
        <f t="shared" si="3"/>
        <v/>
      </c>
      <c r="P28" s="73">
        <f t="shared" si="6"/>
        <v>0</v>
      </c>
      <c r="Q28" s="73" t="str">
        <f t="shared" si="4"/>
        <v/>
      </c>
      <c r="R28" s="73" t="str">
        <f t="shared" si="1"/>
        <v/>
      </c>
      <c r="S28" s="73" t="str">
        <f t="shared" si="5"/>
        <v/>
      </c>
    </row>
    <row r="29" spans="1:19" ht="17.45" customHeight="1" x14ac:dyDescent="0.2">
      <c r="A29" s="51"/>
      <c r="C29" s="99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2"/>
        <v/>
      </c>
      <c r="N29" s="13"/>
      <c r="O29" s="73" t="str">
        <f t="shared" si="3"/>
        <v/>
      </c>
      <c r="P29" s="73">
        <f t="shared" si="6"/>
        <v>0</v>
      </c>
      <c r="Q29" s="73" t="str">
        <f t="shared" si="4"/>
        <v/>
      </c>
      <c r="R29" s="73" t="str">
        <f t="shared" si="1"/>
        <v/>
      </c>
      <c r="S29" s="73" t="str">
        <f t="shared" si="5"/>
        <v/>
      </c>
    </row>
    <row r="30" spans="1:19" ht="17.45" customHeight="1" x14ac:dyDescent="0.2">
      <c r="A30" s="51"/>
      <c r="C30" s="99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2"/>
        <v/>
      </c>
      <c r="N30" s="13"/>
      <c r="O30" s="73" t="str">
        <f t="shared" si="3"/>
        <v/>
      </c>
      <c r="P30" s="73">
        <f t="shared" si="6"/>
        <v>0</v>
      </c>
      <c r="Q30" s="73" t="str">
        <f t="shared" si="4"/>
        <v/>
      </c>
      <c r="R30" s="73" t="str">
        <f t="shared" si="1"/>
        <v/>
      </c>
      <c r="S30" s="73" t="str">
        <f t="shared" si="5"/>
        <v/>
      </c>
    </row>
    <row r="31" spans="1:19" ht="17.45" customHeight="1" x14ac:dyDescent="0.2">
      <c r="A31" s="51"/>
      <c r="C31" s="99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2"/>
        <v/>
      </c>
      <c r="N31" s="13"/>
      <c r="O31" s="73" t="str">
        <f t="shared" si="3"/>
        <v/>
      </c>
      <c r="P31" s="73">
        <f t="shared" si="6"/>
        <v>0</v>
      </c>
      <c r="Q31" s="73" t="str">
        <f t="shared" si="4"/>
        <v/>
      </c>
      <c r="R31" s="73" t="str">
        <f t="shared" si="1"/>
        <v/>
      </c>
      <c r="S31" s="73" t="str">
        <f t="shared" si="5"/>
        <v/>
      </c>
    </row>
    <row r="32" spans="1:19" ht="17.45" customHeight="1" x14ac:dyDescent="0.2">
      <c r="A32" s="51"/>
      <c r="C32" s="99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2"/>
        <v/>
      </c>
      <c r="N32" s="13"/>
      <c r="O32" s="73" t="str">
        <f t="shared" si="3"/>
        <v/>
      </c>
      <c r="P32" s="73">
        <f t="shared" si="6"/>
        <v>0</v>
      </c>
      <c r="Q32" s="73" t="str">
        <f t="shared" si="4"/>
        <v/>
      </c>
      <c r="R32" s="73" t="str">
        <f t="shared" si="1"/>
        <v/>
      </c>
      <c r="S32" s="73" t="str">
        <f t="shared" si="5"/>
        <v/>
      </c>
    </row>
    <row r="33" spans="1:19" ht="17.45" customHeight="1" x14ac:dyDescent="0.2">
      <c r="A33" s="51"/>
      <c r="C33" s="99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2"/>
        <v/>
      </c>
      <c r="N33" s="13"/>
      <c r="O33" s="73" t="str">
        <f t="shared" si="3"/>
        <v/>
      </c>
      <c r="P33" s="73">
        <f t="shared" si="6"/>
        <v>0</v>
      </c>
      <c r="Q33" s="73" t="str">
        <f t="shared" si="4"/>
        <v/>
      </c>
      <c r="R33" s="73" t="str">
        <f t="shared" si="1"/>
        <v/>
      </c>
      <c r="S33" s="73" t="str">
        <f t="shared" si="5"/>
        <v/>
      </c>
    </row>
    <row r="34" spans="1:19" ht="17.45" customHeight="1" x14ac:dyDescent="0.2">
      <c r="A34" s="51"/>
      <c r="C34" s="99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2"/>
        <v/>
      </c>
      <c r="N34" s="13"/>
      <c r="O34" s="73" t="str">
        <f t="shared" si="3"/>
        <v/>
      </c>
      <c r="P34" s="73">
        <f t="shared" si="6"/>
        <v>0</v>
      </c>
      <c r="Q34" s="73" t="str">
        <f t="shared" si="4"/>
        <v/>
      </c>
      <c r="R34" s="73" t="str">
        <f t="shared" si="1"/>
        <v/>
      </c>
      <c r="S34" s="73" t="str">
        <f t="shared" si="5"/>
        <v/>
      </c>
    </row>
    <row r="35" spans="1:19" ht="17.45" customHeight="1" x14ac:dyDescent="0.2">
      <c r="A35" s="51"/>
      <c r="C35" s="99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2"/>
        <v/>
      </c>
      <c r="N35" s="13"/>
      <c r="O35" s="73" t="str">
        <f t="shared" si="3"/>
        <v/>
      </c>
      <c r="P35" s="73">
        <f t="shared" si="6"/>
        <v>0</v>
      </c>
      <c r="Q35" s="73" t="str">
        <f t="shared" si="4"/>
        <v/>
      </c>
      <c r="R35" s="73" t="str">
        <f t="shared" si="1"/>
        <v/>
      </c>
      <c r="S35" s="73" t="str">
        <f t="shared" si="5"/>
        <v/>
      </c>
    </row>
    <row r="36" spans="1:19" ht="17.45" customHeight="1" x14ac:dyDescent="0.2">
      <c r="A36" s="51"/>
      <c r="C36" s="99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2"/>
        <v/>
      </c>
      <c r="N36" s="13"/>
      <c r="O36" s="73" t="str">
        <f t="shared" si="3"/>
        <v/>
      </c>
      <c r="P36" s="73">
        <f t="shared" si="6"/>
        <v>0</v>
      </c>
      <c r="Q36" s="73" t="str">
        <f t="shared" si="4"/>
        <v/>
      </c>
      <c r="R36" s="73" t="str">
        <f t="shared" si="1"/>
        <v/>
      </c>
      <c r="S36" s="73" t="str">
        <f t="shared" si="5"/>
        <v/>
      </c>
    </row>
    <row r="37" spans="1:19" ht="17.45" customHeight="1" x14ac:dyDescent="0.2">
      <c r="A37" s="51"/>
      <c r="C37" s="99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2"/>
        <v/>
      </c>
      <c r="N37" s="13"/>
      <c r="O37" s="73" t="str">
        <f t="shared" si="3"/>
        <v/>
      </c>
      <c r="P37" s="73">
        <f t="shared" si="6"/>
        <v>0</v>
      </c>
      <c r="Q37" s="73" t="str">
        <f t="shared" si="4"/>
        <v/>
      </c>
      <c r="R37" s="73" t="str">
        <f t="shared" si="1"/>
        <v/>
      </c>
      <c r="S37" s="73" t="str">
        <f t="shared" si="5"/>
        <v/>
      </c>
    </row>
    <row r="38" spans="1:19" ht="17.45" customHeight="1" x14ac:dyDescent="0.2">
      <c r="A38" s="51"/>
      <c r="C38" s="99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2"/>
        <v/>
      </c>
      <c r="N38" s="13"/>
      <c r="O38" s="73" t="str">
        <f t="shared" si="3"/>
        <v/>
      </c>
      <c r="P38" s="73">
        <f t="shared" si="6"/>
        <v>0</v>
      </c>
      <c r="Q38" s="73" t="str">
        <f t="shared" si="4"/>
        <v/>
      </c>
      <c r="R38" s="73" t="str">
        <f t="shared" si="1"/>
        <v/>
      </c>
      <c r="S38" s="73" t="str">
        <f t="shared" si="5"/>
        <v/>
      </c>
    </row>
    <row r="39" spans="1:19" ht="17.45" customHeight="1" x14ac:dyDescent="0.2">
      <c r="A39" s="51"/>
      <c r="C39" s="99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2"/>
        <v/>
      </c>
      <c r="N39" s="13"/>
      <c r="O39" s="73" t="str">
        <f t="shared" si="3"/>
        <v/>
      </c>
      <c r="P39" s="73">
        <f t="shared" si="6"/>
        <v>0</v>
      </c>
      <c r="Q39" s="73" t="str">
        <f t="shared" si="4"/>
        <v/>
      </c>
      <c r="R39" s="73" t="str">
        <f t="shared" si="1"/>
        <v/>
      </c>
      <c r="S39" s="73" t="str">
        <f t="shared" si="5"/>
        <v/>
      </c>
    </row>
    <row r="40" spans="1:19" ht="17.45" customHeight="1" x14ac:dyDescent="0.2">
      <c r="A40" s="51"/>
      <c r="C40" s="99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2"/>
        <v/>
      </c>
      <c r="N40" s="13"/>
      <c r="O40" s="73" t="str">
        <f t="shared" si="3"/>
        <v/>
      </c>
      <c r="P40" s="73">
        <f t="shared" si="6"/>
        <v>0</v>
      </c>
      <c r="Q40" s="73" t="str">
        <f t="shared" si="4"/>
        <v/>
      </c>
      <c r="R40" s="73" t="str">
        <f t="shared" si="1"/>
        <v/>
      </c>
      <c r="S40" s="73" t="str">
        <f t="shared" si="5"/>
        <v/>
      </c>
    </row>
    <row r="41" spans="1:19" ht="17.45" customHeight="1" x14ac:dyDescent="0.2">
      <c r="A41" s="51"/>
      <c r="C41" s="99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2"/>
        <v/>
      </c>
      <c r="N41" s="13"/>
      <c r="O41" s="73" t="str">
        <f t="shared" si="3"/>
        <v/>
      </c>
      <c r="P41" s="73">
        <f t="shared" si="6"/>
        <v>0</v>
      </c>
      <c r="Q41" s="73" t="str">
        <f t="shared" si="4"/>
        <v/>
      </c>
      <c r="R41" s="73" t="str">
        <f t="shared" si="1"/>
        <v/>
      </c>
      <c r="S41" s="73" t="str">
        <f t="shared" si="5"/>
        <v/>
      </c>
    </row>
    <row r="42" spans="1:19" ht="17.45" customHeight="1" x14ac:dyDescent="0.2">
      <c r="A42" s="51"/>
      <c r="C42" s="99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2"/>
        <v/>
      </c>
      <c r="N42" s="13"/>
      <c r="O42" s="73" t="str">
        <f t="shared" si="3"/>
        <v/>
      </c>
      <c r="P42" s="73">
        <f t="shared" si="6"/>
        <v>0</v>
      </c>
      <c r="Q42" s="73" t="str">
        <f t="shared" si="4"/>
        <v/>
      </c>
      <c r="R42" s="73" t="str">
        <f t="shared" si="1"/>
        <v/>
      </c>
      <c r="S42" s="73" t="str">
        <f t="shared" si="5"/>
        <v/>
      </c>
    </row>
    <row r="43" spans="1:19" ht="17.45" customHeight="1" x14ac:dyDescent="0.2">
      <c r="A43" s="51"/>
      <c r="C43" s="99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2"/>
        <v/>
      </c>
      <c r="N43" s="13"/>
      <c r="O43" s="73" t="str">
        <f t="shared" si="3"/>
        <v/>
      </c>
      <c r="P43" s="73">
        <f t="shared" si="6"/>
        <v>0</v>
      </c>
      <c r="Q43" s="73" t="str">
        <f t="shared" si="4"/>
        <v/>
      </c>
      <c r="R43" s="73" t="str">
        <f t="shared" si="1"/>
        <v/>
      </c>
      <c r="S43" s="73" t="str">
        <f t="shared" si="5"/>
        <v/>
      </c>
    </row>
    <row r="44" spans="1:19" ht="17.45" customHeight="1" x14ac:dyDescent="0.2">
      <c r="A44" s="51"/>
      <c r="C44" s="99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2"/>
        <v/>
      </c>
      <c r="N44" s="13"/>
      <c r="O44" s="73" t="str">
        <f t="shared" si="3"/>
        <v/>
      </c>
      <c r="P44" s="73">
        <f t="shared" si="6"/>
        <v>0</v>
      </c>
      <c r="Q44" s="73" t="str">
        <f t="shared" si="4"/>
        <v/>
      </c>
      <c r="R44" s="73" t="str">
        <f t="shared" si="1"/>
        <v/>
      </c>
      <c r="S44" s="73" t="str">
        <f t="shared" si="5"/>
        <v/>
      </c>
    </row>
    <row r="45" spans="1:19" ht="17.45" customHeight="1" x14ac:dyDescent="0.2">
      <c r="A45" s="51"/>
      <c r="C45" s="99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2"/>
        <v/>
      </c>
      <c r="N45" s="13"/>
      <c r="O45" s="73" t="str">
        <f t="shared" si="3"/>
        <v/>
      </c>
      <c r="P45" s="73">
        <f t="shared" si="6"/>
        <v>0</v>
      </c>
      <c r="Q45" s="73" t="str">
        <f t="shared" si="4"/>
        <v/>
      </c>
      <c r="R45" s="73" t="str">
        <f t="shared" si="1"/>
        <v/>
      </c>
      <c r="S45" s="73" t="str">
        <f t="shared" si="5"/>
        <v/>
      </c>
    </row>
    <row r="46" spans="1:19" ht="17.45" customHeight="1" x14ac:dyDescent="0.2">
      <c r="C46" s="99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2"/>
        <v/>
      </c>
      <c r="N46" s="13"/>
      <c r="O46" s="73" t="str">
        <f t="shared" si="3"/>
        <v/>
      </c>
      <c r="P46" s="73">
        <f t="shared" si="6"/>
        <v>0</v>
      </c>
      <c r="Q46" s="73" t="str">
        <f t="shared" si="4"/>
        <v/>
      </c>
      <c r="R46" s="73" t="str">
        <f t="shared" si="1"/>
        <v/>
      </c>
      <c r="S46" s="73" t="str">
        <f t="shared" si="5"/>
        <v/>
      </c>
    </row>
    <row r="47" spans="1:19" ht="17.45" customHeight="1" x14ac:dyDescent="0.2">
      <c r="C47" s="99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2"/>
        <v/>
      </c>
      <c r="N47" s="13"/>
      <c r="O47" s="73" t="str">
        <f t="shared" si="3"/>
        <v/>
      </c>
      <c r="P47" s="73">
        <f t="shared" si="6"/>
        <v>0</v>
      </c>
      <c r="Q47" s="73" t="str">
        <f t="shared" si="4"/>
        <v/>
      </c>
      <c r="R47" s="73" t="str">
        <f t="shared" si="1"/>
        <v/>
      </c>
      <c r="S47" s="73" t="str">
        <f t="shared" si="5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2"/>
        <v/>
      </c>
      <c r="N48" s="13"/>
      <c r="O48" s="73" t="str">
        <f t="shared" si="3"/>
        <v/>
      </c>
      <c r="P48" s="73">
        <f t="shared" si="6"/>
        <v>0</v>
      </c>
      <c r="Q48" s="73" t="str">
        <f t="shared" si="4"/>
        <v/>
      </c>
      <c r="R48" s="73" t="str">
        <f t="shared" si="1"/>
        <v/>
      </c>
      <c r="S48" s="73" t="str">
        <f t="shared" si="5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2"/>
        <v/>
      </c>
      <c r="N49" s="13"/>
      <c r="O49" s="73" t="str">
        <f t="shared" si="3"/>
        <v/>
      </c>
      <c r="P49" s="73">
        <f t="shared" si="6"/>
        <v>0</v>
      </c>
      <c r="Q49" s="73" t="str">
        <f t="shared" si="4"/>
        <v/>
      </c>
      <c r="R49" s="73" t="str">
        <f t="shared" si="1"/>
        <v/>
      </c>
      <c r="S49" s="73" t="str">
        <f t="shared" si="5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2"/>
        <v/>
      </c>
      <c r="N50" s="13"/>
      <c r="O50" s="73" t="str">
        <f t="shared" si="3"/>
        <v/>
      </c>
      <c r="P50" s="73">
        <f t="shared" si="6"/>
        <v>0</v>
      </c>
      <c r="Q50" s="73" t="str">
        <f t="shared" si="4"/>
        <v/>
      </c>
      <c r="R50" s="73" t="str">
        <f t="shared" si="1"/>
        <v/>
      </c>
      <c r="S50" s="73" t="str">
        <f t="shared" si="5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2"/>
        <v/>
      </c>
      <c r="N51" s="13"/>
      <c r="O51" s="73" t="str">
        <f t="shared" si="3"/>
        <v/>
      </c>
      <c r="P51" s="73">
        <f t="shared" si="6"/>
        <v>0</v>
      </c>
      <c r="Q51" s="73" t="str">
        <f t="shared" si="4"/>
        <v/>
      </c>
      <c r="R51" s="73" t="str">
        <f t="shared" si="1"/>
        <v/>
      </c>
      <c r="S51" s="73" t="str">
        <f t="shared" si="5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2"/>
        <v/>
      </c>
      <c r="N52" s="13"/>
      <c r="O52" s="73" t="str">
        <f t="shared" si="3"/>
        <v/>
      </c>
      <c r="P52" s="73">
        <f t="shared" si="6"/>
        <v>0</v>
      </c>
      <c r="Q52" s="73" t="str">
        <f t="shared" si="4"/>
        <v/>
      </c>
      <c r="R52" s="73" t="str">
        <f t="shared" si="1"/>
        <v/>
      </c>
      <c r="S52" s="73" t="str">
        <f t="shared" si="5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2"/>
        <v/>
      </c>
      <c r="N53" s="13"/>
      <c r="O53" s="73" t="str">
        <f t="shared" si="3"/>
        <v/>
      </c>
      <c r="P53" s="73">
        <f t="shared" si="6"/>
        <v>0</v>
      </c>
      <c r="Q53" s="73" t="str">
        <f t="shared" si="4"/>
        <v/>
      </c>
      <c r="R53" s="73" t="str">
        <f t="shared" si="1"/>
        <v/>
      </c>
      <c r="S53" s="73" t="str">
        <f t="shared" si="5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2"/>
        <v/>
      </c>
      <c r="O54" s="73" t="str">
        <f t="shared" si="3"/>
        <v/>
      </c>
      <c r="P54" s="73">
        <f t="shared" si="6"/>
        <v>0</v>
      </c>
      <c r="Q54" s="73" t="str">
        <f t="shared" si="4"/>
        <v/>
      </c>
      <c r="R54" s="73" t="str">
        <f t="shared" si="1"/>
        <v/>
      </c>
      <c r="S54" s="73" t="str">
        <f t="shared" si="5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2"/>
        <v/>
      </c>
      <c r="O55" s="73" t="str">
        <f t="shared" si="3"/>
        <v/>
      </c>
      <c r="P55" s="73">
        <f t="shared" si="6"/>
        <v>0</v>
      </c>
      <c r="Q55" s="73" t="str">
        <f t="shared" si="4"/>
        <v/>
      </c>
      <c r="R55" s="73" t="str">
        <f t="shared" si="1"/>
        <v/>
      </c>
      <c r="S55" s="73" t="str">
        <f t="shared" si="5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2"/>
        <v/>
      </c>
      <c r="O56" s="73" t="str">
        <f t="shared" si="3"/>
        <v/>
      </c>
      <c r="P56" s="73">
        <f t="shared" si="6"/>
        <v>0</v>
      </c>
      <c r="Q56" s="73" t="str">
        <f t="shared" si="4"/>
        <v/>
      </c>
      <c r="R56" s="73" t="str">
        <f t="shared" si="1"/>
        <v/>
      </c>
      <c r="S56" s="73" t="str">
        <f t="shared" si="5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2"/>
        <v/>
      </c>
      <c r="O57" s="73" t="str">
        <f t="shared" si="3"/>
        <v/>
      </c>
      <c r="P57" s="73">
        <f t="shared" si="6"/>
        <v>0</v>
      </c>
      <c r="Q57" s="73" t="str">
        <f t="shared" si="4"/>
        <v/>
      </c>
      <c r="R57" s="73" t="str">
        <f t="shared" si="1"/>
        <v/>
      </c>
      <c r="S57" s="73" t="str">
        <f t="shared" si="5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2"/>
        <v/>
      </c>
      <c r="O58" s="73" t="str">
        <f t="shared" si="3"/>
        <v/>
      </c>
      <c r="P58" s="73">
        <f t="shared" si="6"/>
        <v>0</v>
      </c>
      <c r="Q58" s="73" t="str">
        <f t="shared" si="4"/>
        <v/>
      </c>
      <c r="R58" s="73" t="str">
        <f t="shared" si="1"/>
        <v/>
      </c>
      <c r="S58" s="73" t="str">
        <f t="shared" si="5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2"/>
        <v/>
      </c>
      <c r="O59" s="73" t="str">
        <f t="shared" si="3"/>
        <v/>
      </c>
      <c r="P59" s="73">
        <f t="shared" si="6"/>
        <v>0</v>
      </c>
      <c r="Q59" s="73" t="str">
        <f t="shared" si="4"/>
        <v/>
      </c>
      <c r="R59" s="73" t="str">
        <f t="shared" si="1"/>
        <v/>
      </c>
      <c r="S59" s="73" t="str">
        <f t="shared" si="5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2"/>
        <v/>
      </c>
      <c r="O60" s="73" t="str">
        <f t="shared" si="3"/>
        <v/>
      </c>
      <c r="P60" s="73">
        <f t="shared" si="6"/>
        <v>0</v>
      </c>
      <c r="Q60" s="73" t="str">
        <f t="shared" si="4"/>
        <v/>
      </c>
      <c r="R60" s="73" t="str">
        <f t="shared" si="1"/>
        <v/>
      </c>
      <c r="S60" s="73" t="str">
        <f t="shared" si="5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2"/>
        <v/>
      </c>
      <c r="O61" s="73" t="str">
        <f t="shared" si="3"/>
        <v/>
      </c>
      <c r="P61" s="73">
        <f t="shared" si="6"/>
        <v>0</v>
      </c>
      <c r="Q61" s="73" t="str">
        <f t="shared" si="4"/>
        <v/>
      </c>
      <c r="R61" s="73" t="str">
        <f t="shared" si="1"/>
        <v/>
      </c>
      <c r="S61" s="73" t="str">
        <f t="shared" si="5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2"/>
        <v/>
      </c>
      <c r="O62" s="73" t="str">
        <f t="shared" si="3"/>
        <v/>
      </c>
      <c r="P62" s="73">
        <f t="shared" si="6"/>
        <v>0</v>
      </c>
      <c r="Q62" s="73" t="str">
        <f t="shared" si="4"/>
        <v/>
      </c>
      <c r="R62" s="73" t="str">
        <f t="shared" si="1"/>
        <v/>
      </c>
      <c r="S62" s="73" t="str">
        <f t="shared" si="5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2"/>
        <v/>
      </c>
      <c r="O63" s="73" t="str">
        <f t="shared" si="3"/>
        <v/>
      </c>
      <c r="P63" s="73">
        <f t="shared" si="6"/>
        <v>0</v>
      </c>
      <c r="Q63" s="73" t="str">
        <f t="shared" si="4"/>
        <v/>
      </c>
      <c r="R63" s="73" t="str">
        <f t="shared" si="1"/>
        <v/>
      </c>
      <c r="S63" s="73" t="str">
        <f t="shared" si="5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2"/>
        <v/>
      </c>
      <c r="O64" s="73" t="str">
        <f t="shared" si="3"/>
        <v/>
      </c>
      <c r="P64" s="73">
        <f t="shared" si="6"/>
        <v>0</v>
      </c>
      <c r="Q64" s="73" t="str">
        <f t="shared" si="4"/>
        <v/>
      </c>
      <c r="R64" s="73" t="str">
        <f t="shared" si="1"/>
        <v/>
      </c>
      <c r="S64" s="73" t="str">
        <f t="shared" si="5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2"/>
        <v/>
      </c>
      <c r="O65" s="73" t="str">
        <f t="shared" si="3"/>
        <v/>
      </c>
      <c r="P65" s="73">
        <f t="shared" si="6"/>
        <v>0</v>
      </c>
      <c r="Q65" s="73" t="str">
        <f t="shared" si="4"/>
        <v/>
      </c>
      <c r="R65" s="73" t="str">
        <f t="shared" si="1"/>
        <v/>
      </c>
      <c r="S65" s="73" t="str">
        <f t="shared" si="5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2"/>
        <v/>
      </c>
      <c r="O66" s="73" t="str">
        <f t="shared" si="3"/>
        <v/>
      </c>
      <c r="P66" s="73">
        <f t="shared" si="6"/>
        <v>0</v>
      </c>
      <c r="Q66" s="73" t="str">
        <f t="shared" si="4"/>
        <v/>
      </c>
      <c r="R66" s="73" t="str">
        <f t="shared" si="1"/>
        <v/>
      </c>
      <c r="S66" s="73" t="str">
        <f t="shared" si="5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2"/>
        <v/>
      </c>
      <c r="O67" s="73" t="str">
        <f t="shared" si="3"/>
        <v/>
      </c>
      <c r="P67" s="73">
        <f t="shared" si="6"/>
        <v>0</v>
      </c>
      <c r="Q67" s="73" t="str">
        <f t="shared" si="4"/>
        <v/>
      </c>
      <c r="R67" s="73" t="str">
        <f t="shared" si="1"/>
        <v/>
      </c>
      <c r="S67" s="73" t="str">
        <f t="shared" si="5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2"/>
        <v/>
      </c>
      <c r="O68" s="73" t="str">
        <f t="shared" si="3"/>
        <v/>
      </c>
      <c r="P68" s="73">
        <f t="shared" si="6"/>
        <v>0</v>
      </c>
      <c r="Q68" s="73" t="str">
        <f t="shared" si="4"/>
        <v/>
      </c>
      <c r="R68" s="73" t="str">
        <f t="shared" si="1"/>
        <v/>
      </c>
      <c r="S68" s="73" t="str">
        <f t="shared" si="5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2"/>
        <v/>
      </c>
      <c r="O69" s="73" t="str">
        <f t="shared" si="3"/>
        <v/>
      </c>
      <c r="P69" s="73">
        <f t="shared" si="6"/>
        <v>0</v>
      </c>
      <c r="Q69" s="73" t="str">
        <f t="shared" si="4"/>
        <v/>
      </c>
      <c r="R69" s="73" t="str">
        <f t="shared" si="1"/>
        <v/>
      </c>
      <c r="S69" s="73" t="str">
        <f t="shared" si="5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2"/>
        <v/>
      </c>
      <c r="O70" s="73" t="str">
        <f t="shared" si="3"/>
        <v/>
      </c>
      <c r="P70" s="73">
        <f t="shared" si="6"/>
        <v>0</v>
      </c>
      <c r="Q70" s="73" t="str">
        <f t="shared" si="4"/>
        <v/>
      </c>
      <c r="R70" s="73" t="str">
        <f t="shared" si="1"/>
        <v/>
      </c>
      <c r="S70" s="73" t="str">
        <f t="shared" si="5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2"/>
        <v/>
      </c>
      <c r="O71" s="73" t="str">
        <f t="shared" si="3"/>
        <v/>
      </c>
      <c r="P71" s="73">
        <f t="shared" si="6"/>
        <v>0</v>
      </c>
      <c r="Q71" s="73" t="str">
        <f t="shared" si="4"/>
        <v/>
      </c>
      <c r="R71" s="73" t="str">
        <f t="shared" si="1"/>
        <v/>
      </c>
      <c r="S71" s="73" t="str">
        <f t="shared" si="5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2"/>
        <v/>
      </c>
      <c r="O72" s="73" t="str">
        <f t="shared" si="3"/>
        <v/>
      </c>
      <c r="P72" s="73">
        <f t="shared" si="6"/>
        <v>0</v>
      </c>
      <c r="Q72" s="73" t="str">
        <f t="shared" si="4"/>
        <v/>
      </c>
      <c r="R72" s="73" t="str">
        <f t="shared" si="1"/>
        <v/>
      </c>
      <c r="S72" s="73" t="str">
        <f t="shared" si="5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2"/>
        <v/>
      </c>
      <c r="O73" s="73" t="str">
        <f t="shared" si="3"/>
        <v/>
      </c>
      <c r="P73" s="73">
        <f t="shared" si="6"/>
        <v>0</v>
      </c>
      <c r="Q73" s="73" t="str">
        <f t="shared" si="4"/>
        <v/>
      </c>
      <c r="R73" s="73" t="str">
        <f t="shared" si="1"/>
        <v/>
      </c>
      <c r="S73" s="73" t="str">
        <f t="shared" si="5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2"/>
        <v/>
      </c>
      <c r="O74" s="73" t="str">
        <f t="shared" si="3"/>
        <v/>
      </c>
      <c r="P74" s="73">
        <f t="shared" si="6"/>
        <v>0</v>
      </c>
      <c r="Q74" s="73" t="str">
        <f t="shared" si="4"/>
        <v/>
      </c>
      <c r="R74" s="73" t="str">
        <f t="shared" si="1"/>
        <v/>
      </c>
      <c r="S74" s="73" t="str">
        <f t="shared" si="5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2"/>
        <v/>
      </c>
      <c r="O75" s="73" t="str">
        <f t="shared" si="3"/>
        <v/>
      </c>
      <c r="P75" s="73">
        <f t="shared" si="6"/>
        <v>0</v>
      </c>
      <c r="Q75" s="73" t="str">
        <f t="shared" si="4"/>
        <v/>
      </c>
      <c r="R75" s="73" t="str">
        <f t="shared" si="1"/>
        <v/>
      </c>
      <c r="S75" s="73" t="str">
        <f t="shared" si="5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2"/>
        <v/>
      </c>
      <c r="O76" s="73" t="str">
        <f t="shared" si="3"/>
        <v/>
      </c>
      <c r="P76" s="73">
        <f t="shared" si="6"/>
        <v>0</v>
      </c>
      <c r="Q76" s="73" t="str">
        <f t="shared" si="4"/>
        <v/>
      </c>
      <c r="R76" s="73" t="str">
        <f t="shared" si="1"/>
        <v/>
      </c>
      <c r="S76" s="73" t="str">
        <f t="shared" si="5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2"/>
        <v/>
      </c>
      <c r="O77" s="73" t="str">
        <f t="shared" si="3"/>
        <v/>
      </c>
      <c r="P77" s="73">
        <f t="shared" si="6"/>
        <v>0</v>
      </c>
      <c r="Q77" s="73" t="str">
        <f t="shared" si="4"/>
        <v/>
      </c>
      <c r="R77" s="73" t="str">
        <f t="shared" si="1"/>
        <v/>
      </c>
      <c r="S77" s="73" t="str">
        <f t="shared" si="5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si="2"/>
        <v/>
      </c>
      <c r="O78" s="73" t="str">
        <f t="shared" si="3"/>
        <v/>
      </c>
      <c r="P78" s="73">
        <f t="shared" si="6"/>
        <v>0</v>
      </c>
      <c r="Q78" s="73" t="str">
        <f t="shared" si="4"/>
        <v/>
      </c>
      <c r="R78" s="73" t="str">
        <f t="shared" si="1"/>
        <v/>
      </c>
      <c r="S78" s="73" t="str">
        <f t="shared" si="5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ref="M79:M142" si="7">IF(G79&amp;I79&amp;J79&amp;K79&amp;L79="","",G79+I79+J79-K79-L79)</f>
        <v/>
      </c>
      <c r="O79" s="73" t="str">
        <f t="shared" ref="O79:O142" si="8">IF($H79="E",G79,"")</f>
        <v/>
      </c>
      <c r="P79" s="73">
        <f t="shared" si="6"/>
        <v>0</v>
      </c>
      <c r="Q79" s="73" t="str">
        <f t="shared" si="4"/>
        <v/>
      </c>
      <c r="R79" s="73" t="str">
        <f t="shared" si="1"/>
        <v/>
      </c>
      <c r="S79" s="73" t="str">
        <f t="shared" si="5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7"/>
        <v/>
      </c>
      <c r="O80" s="73" t="str">
        <f t="shared" si="8"/>
        <v/>
      </c>
      <c r="P80" s="73">
        <f t="shared" ref="P80:P143" si="9">IF($H80=0%,G80,"")</f>
        <v>0</v>
      </c>
      <c r="Q80" s="73" t="str">
        <f t="shared" ref="Q80:Q143" si="10">IF(OR($H80=2%,$H80=6%,$H80=8%),$I80/$H80,IF($H80="0% Decreto",G80,""))</f>
        <v/>
      </c>
      <c r="R80" s="73" t="str">
        <f t="shared" ref="R80:R143" si="11">IF(OR($H80=15%,$H80=16%),$I80/$H80,"")</f>
        <v/>
      </c>
      <c r="S80" s="73" t="str">
        <f t="shared" ref="S80:S143" si="12">IF(H80="8% Zona Fronteriza",I80/0.08,"")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7"/>
        <v/>
      </c>
      <c r="O81" s="73" t="str">
        <f t="shared" si="8"/>
        <v/>
      </c>
      <c r="P81" s="73">
        <f t="shared" si="9"/>
        <v>0</v>
      </c>
      <c r="Q81" s="73" t="str">
        <f t="shared" si="10"/>
        <v/>
      </c>
      <c r="R81" s="73" t="str">
        <f t="shared" si="11"/>
        <v/>
      </c>
      <c r="S81" s="73" t="str">
        <f t="shared" si="12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7"/>
        <v/>
      </c>
      <c r="O82" s="73" t="str">
        <f t="shared" si="8"/>
        <v/>
      </c>
      <c r="P82" s="73">
        <f t="shared" si="9"/>
        <v>0</v>
      </c>
      <c r="Q82" s="73" t="str">
        <f t="shared" si="10"/>
        <v/>
      </c>
      <c r="R82" s="73" t="str">
        <f t="shared" si="11"/>
        <v/>
      </c>
      <c r="S82" s="73" t="str">
        <f t="shared" si="12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7"/>
        <v/>
      </c>
      <c r="O83" s="73" t="str">
        <f t="shared" si="8"/>
        <v/>
      </c>
      <c r="P83" s="73">
        <f t="shared" si="9"/>
        <v>0</v>
      </c>
      <c r="Q83" s="73" t="str">
        <f t="shared" si="10"/>
        <v/>
      </c>
      <c r="R83" s="73" t="str">
        <f t="shared" si="11"/>
        <v/>
      </c>
      <c r="S83" s="73" t="str">
        <f t="shared" si="12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7"/>
        <v/>
      </c>
      <c r="O84" s="73" t="str">
        <f t="shared" si="8"/>
        <v/>
      </c>
      <c r="P84" s="73">
        <f t="shared" si="9"/>
        <v>0</v>
      </c>
      <c r="Q84" s="73" t="str">
        <f t="shared" si="10"/>
        <v/>
      </c>
      <c r="R84" s="73" t="str">
        <f t="shared" si="11"/>
        <v/>
      </c>
      <c r="S84" s="73" t="str">
        <f t="shared" si="12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7"/>
        <v/>
      </c>
      <c r="O85" s="73" t="str">
        <f t="shared" si="8"/>
        <v/>
      </c>
      <c r="P85" s="73">
        <f t="shared" si="9"/>
        <v>0</v>
      </c>
      <c r="Q85" s="73" t="str">
        <f t="shared" si="10"/>
        <v/>
      </c>
      <c r="R85" s="73" t="str">
        <f t="shared" si="11"/>
        <v/>
      </c>
      <c r="S85" s="73" t="str">
        <f t="shared" si="12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7"/>
        <v/>
      </c>
      <c r="O86" s="73" t="str">
        <f t="shared" si="8"/>
        <v/>
      </c>
      <c r="P86" s="73">
        <f t="shared" si="9"/>
        <v>0</v>
      </c>
      <c r="Q86" s="73" t="str">
        <f t="shared" si="10"/>
        <v/>
      </c>
      <c r="R86" s="73" t="str">
        <f t="shared" si="11"/>
        <v/>
      </c>
      <c r="S86" s="73" t="str">
        <f t="shared" si="12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7"/>
        <v/>
      </c>
      <c r="O87" s="73" t="str">
        <f t="shared" si="8"/>
        <v/>
      </c>
      <c r="P87" s="73">
        <f t="shared" si="9"/>
        <v>0</v>
      </c>
      <c r="Q87" s="73" t="str">
        <f t="shared" si="10"/>
        <v/>
      </c>
      <c r="R87" s="73" t="str">
        <f t="shared" si="11"/>
        <v/>
      </c>
      <c r="S87" s="73" t="str">
        <f t="shared" si="12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7"/>
        <v/>
      </c>
      <c r="O88" s="73" t="str">
        <f t="shared" si="8"/>
        <v/>
      </c>
      <c r="P88" s="73">
        <f t="shared" si="9"/>
        <v>0</v>
      </c>
      <c r="Q88" s="73" t="str">
        <f t="shared" si="10"/>
        <v/>
      </c>
      <c r="R88" s="73" t="str">
        <f t="shared" si="11"/>
        <v/>
      </c>
      <c r="S88" s="73" t="str">
        <f t="shared" si="12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7"/>
        <v/>
      </c>
      <c r="O89" s="73" t="str">
        <f t="shared" si="8"/>
        <v/>
      </c>
      <c r="P89" s="73">
        <f t="shared" si="9"/>
        <v>0</v>
      </c>
      <c r="Q89" s="73" t="str">
        <f t="shared" si="10"/>
        <v/>
      </c>
      <c r="R89" s="73" t="str">
        <f t="shared" si="11"/>
        <v/>
      </c>
      <c r="S89" s="73" t="str">
        <f t="shared" si="12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7"/>
        <v/>
      </c>
      <c r="O90" s="73" t="str">
        <f t="shared" si="8"/>
        <v/>
      </c>
      <c r="P90" s="73">
        <f t="shared" si="9"/>
        <v>0</v>
      </c>
      <c r="Q90" s="73" t="str">
        <f t="shared" si="10"/>
        <v/>
      </c>
      <c r="R90" s="73" t="str">
        <f t="shared" si="11"/>
        <v/>
      </c>
      <c r="S90" s="73" t="str">
        <f t="shared" si="12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7"/>
        <v/>
      </c>
      <c r="O91" s="73" t="str">
        <f t="shared" si="8"/>
        <v/>
      </c>
      <c r="P91" s="73">
        <f t="shared" si="9"/>
        <v>0</v>
      </c>
      <c r="Q91" s="73" t="str">
        <f t="shared" si="10"/>
        <v/>
      </c>
      <c r="R91" s="73" t="str">
        <f t="shared" si="11"/>
        <v/>
      </c>
      <c r="S91" s="73" t="str">
        <f t="shared" si="12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7"/>
        <v/>
      </c>
      <c r="O92" s="73" t="str">
        <f t="shared" si="8"/>
        <v/>
      </c>
      <c r="P92" s="73">
        <f t="shared" si="9"/>
        <v>0</v>
      </c>
      <c r="Q92" s="73" t="str">
        <f t="shared" si="10"/>
        <v/>
      </c>
      <c r="R92" s="73" t="str">
        <f t="shared" si="11"/>
        <v/>
      </c>
      <c r="S92" s="73" t="str">
        <f t="shared" si="12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7"/>
        <v/>
      </c>
      <c r="O93" s="73" t="str">
        <f t="shared" si="8"/>
        <v/>
      </c>
      <c r="P93" s="73">
        <f t="shared" si="9"/>
        <v>0</v>
      </c>
      <c r="Q93" s="73" t="str">
        <f t="shared" si="10"/>
        <v/>
      </c>
      <c r="R93" s="73" t="str">
        <f t="shared" si="11"/>
        <v/>
      </c>
      <c r="S93" s="73" t="str">
        <f t="shared" si="12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7"/>
        <v/>
      </c>
      <c r="O94" s="73" t="str">
        <f t="shared" si="8"/>
        <v/>
      </c>
      <c r="P94" s="73">
        <f t="shared" si="9"/>
        <v>0</v>
      </c>
      <c r="Q94" s="73" t="str">
        <f t="shared" si="10"/>
        <v/>
      </c>
      <c r="R94" s="73" t="str">
        <f t="shared" si="11"/>
        <v/>
      </c>
      <c r="S94" s="73" t="str">
        <f t="shared" si="12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7"/>
        <v/>
      </c>
      <c r="O95" s="73" t="str">
        <f t="shared" si="8"/>
        <v/>
      </c>
      <c r="P95" s="73">
        <f t="shared" si="9"/>
        <v>0</v>
      </c>
      <c r="Q95" s="73" t="str">
        <f t="shared" si="10"/>
        <v/>
      </c>
      <c r="R95" s="73" t="str">
        <f t="shared" si="11"/>
        <v/>
      </c>
      <c r="S95" s="73" t="str">
        <f t="shared" si="12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7"/>
        <v/>
      </c>
      <c r="O96" s="73" t="str">
        <f t="shared" si="8"/>
        <v/>
      </c>
      <c r="P96" s="73">
        <f t="shared" si="9"/>
        <v>0</v>
      </c>
      <c r="Q96" s="73" t="str">
        <f t="shared" si="10"/>
        <v/>
      </c>
      <c r="R96" s="73" t="str">
        <f t="shared" si="11"/>
        <v/>
      </c>
      <c r="S96" s="73" t="str">
        <f t="shared" si="12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7"/>
        <v/>
      </c>
      <c r="O97" s="73" t="str">
        <f t="shared" si="8"/>
        <v/>
      </c>
      <c r="P97" s="73">
        <f t="shared" si="9"/>
        <v>0</v>
      </c>
      <c r="Q97" s="73" t="str">
        <f t="shared" si="10"/>
        <v/>
      </c>
      <c r="R97" s="73" t="str">
        <f t="shared" si="11"/>
        <v/>
      </c>
      <c r="S97" s="73" t="str">
        <f t="shared" si="12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7"/>
        <v/>
      </c>
      <c r="O98" s="73" t="str">
        <f t="shared" si="8"/>
        <v/>
      </c>
      <c r="P98" s="73">
        <f t="shared" si="9"/>
        <v>0</v>
      </c>
      <c r="Q98" s="73" t="str">
        <f t="shared" si="10"/>
        <v/>
      </c>
      <c r="R98" s="73" t="str">
        <f t="shared" si="11"/>
        <v/>
      </c>
      <c r="S98" s="73" t="str">
        <f t="shared" si="12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7"/>
        <v/>
      </c>
      <c r="O99" s="73" t="str">
        <f t="shared" si="8"/>
        <v/>
      </c>
      <c r="P99" s="73">
        <f t="shared" si="9"/>
        <v>0</v>
      </c>
      <c r="Q99" s="73" t="str">
        <f t="shared" si="10"/>
        <v/>
      </c>
      <c r="R99" s="73" t="str">
        <f t="shared" si="11"/>
        <v/>
      </c>
      <c r="S99" s="73" t="str">
        <f t="shared" si="12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7"/>
        <v/>
      </c>
      <c r="O100" s="73" t="str">
        <f t="shared" si="8"/>
        <v/>
      </c>
      <c r="P100" s="73">
        <f t="shared" si="9"/>
        <v>0</v>
      </c>
      <c r="Q100" s="73" t="str">
        <f t="shared" si="10"/>
        <v/>
      </c>
      <c r="R100" s="73" t="str">
        <f t="shared" si="11"/>
        <v/>
      </c>
      <c r="S100" s="73" t="str">
        <f t="shared" si="12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7"/>
        <v/>
      </c>
      <c r="O101" s="73" t="str">
        <f t="shared" si="8"/>
        <v/>
      </c>
      <c r="P101" s="73">
        <f t="shared" si="9"/>
        <v>0</v>
      </c>
      <c r="Q101" s="73" t="str">
        <f t="shared" si="10"/>
        <v/>
      </c>
      <c r="R101" s="73" t="str">
        <f t="shared" si="11"/>
        <v/>
      </c>
      <c r="S101" s="73" t="str">
        <f t="shared" si="12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7"/>
        <v/>
      </c>
      <c r="O102" s="73" t="str">
        <f t="shared" si="8"/>
        <v/>
      </c>
      <c r="P102" s="73">
        <f t="shared" si="9"/>
        <v>0</v>
      </c>
      <c r="Q102" s="73" t="str">
        <f t="shared" si="10"/>
        <v/>
      </c>
      <c r="R102" s="73" t="str">
        <f t="shared" si="11"/>
        <v/>
      </c>
      <c r="S102" s="73" t="str">
        <f t="shared" si="12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7"/>
        <v/>
      </c>
      <c r="O103" s="73" t="str">
        <f t="shared" si="8"/>
        <v/>
      </c>
      <c r="P103" s="73">
        <f t="shared" si="9"/>
        <v>0</v>
      </c>
      <c r="Q103" s="73" t="str">
        <f t="shared" si="10"/>
        <v/>
      </c>
      <c r="R103" s="73" t="str">
        <f t="shared" si="11"/>
        <v/>
      </c>
      <c r="S103" s="73" t="str">
        <f t="shared" si="12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7"/>
        <v/>
      </c>
      <c r="O104" s="73" t="str">
        <f t="shared" si="8"/>
        <v/>
      </c>
      <c r="P104" s="73">
        <f t="shared" si="9"/>
        <v>0</v>
      </c>
      <c r="Q104" s="73" t="str">
        <f t="shared" si="10"/>
        <v/>
      </c>
      <c r="R104" s="73" t="str">
        <f t="shared" si="11"/>
        <v/>
      </c>
      <c r="S104" s="73" t="str">
        <f t="shared" si="12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7"/>
        <v/>
      </c>
      <c r="O105" s="73" t="str">
        <f t="shared" si="8"/>
        <v/>
      </c>
      <c r="P105" s="73">
        <f t="shared" si="9"/>
        <v>0</v>
      </c>
      <c r="Q105" s="73" t="str">
        <f t="shared" si="10"/>
        <v/>
      </c>
      <c r="R105" s="73" t="str">
        <f t="shared" si="11"/>
        <v/>
      </c>
      <c r="S105" s="73" t="str">
        <f t="shared" si="12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7"/>
        <v/>
      </c>
      <c r="O106" s="73" t="str">
        <f t="shared" si="8"/>
        <v/>
      </c>
      <c r="P106" s="73">
        <f t="shared" si="9"/>
        <v>0</v>
      </c>
      <c r="Q106" s="73" t="str">
        <f t="shared" si="10"/>
        <v/>
      </c>
      <c r="R106" s="73" t="str">
        <f t="shared" si="11"/>
        <v/>
      </c>
      <c r="S106" s="73" t="str">
        <f t="shared" si="12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7"/>
        <v/>
      </c>
      <c r="O107" s="73" t="str">
        <f t="shared" si="8"/>
        <v/>
      </c>
      <c r="P107" s="73">
        <f t="shared" si="9"/>
        <v>0</v>
      </c>
      <c r="Q107" s="73" t="str">
        <f t="shared" si="10"/>
        <v/>
      </c>
      <c r="R107" s="73" t="str">
        <f t="shared" si="11"/>
        <v/>
      </c>
      <c r="S107" s="73" t="str">
        <f t="shared" si="12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7"/>
        <v/>
      </c>
      <c r="O108" s="73" t="str">
        <f t="shared" si="8"/>
        <v/>
      </c>
      <c r="P108" s="73">
        <f t="shared" si="9"/>
        <v>0</v>
      </c>
      <c r="Q108" s="73" t="str">
        <f t="shared" si="10"/>
        <v/>
      </c>
      <c r="R108" s="73" t="str">
        <f t="shared" si="11"/>
        <v/>
      </c>
      <c r="S108" s="73" t="str">
        <f t="shared" si="12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7"/>
        <v/>
      </c>
      <c r="O109" s="73" t="str">
        <f t="shared" si="8"/>
        <v/>
      </c>
      <c r="P109" s="73">
        <f t="shared" si="9"/>
        <v>0</v>
      </c>
      <c r="Q109" s="73" t="str">
        <f t="shared" si="10"/>
        <v/>
      </c>
      <c r="R109" s="73" t="str">
        <f t="shared" si="11"/>
        <v/>
      </c>
      <c r="S109" s="73" t="str">
        <f t="shared" si="12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7"/>
        <v/>
      </c>
      <c r="O110" s="73" t="str">
        <f t="shared" si="8"/>
        <v/>
      </c>
      <c r="P110" s="73">
        <f t="shared" si="9"/>
        <v>0</v>
      </c>
      <c r="Q110" s="73" t="str">
        <f t="shared" si="10"/>
        <v/>
      </c>
      <c r="R110" s="73" t="str">
        <f t="shared" si="11"/>
        <v/>
      </c>
      <c r="S110" s="73" t="str">
        <f t="shared" si="12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7"/>
        <v/>
      </c>
      <c r="O111" s="73" t="str">
        <f t="shared" si="8"/>
        <v/>
      </c>
      <c r="P111" s="73">
        <f t="shared" si="9"/>
        <v>0</v>
      </c>
      <c r="Q111" s="73" t="str">
        <f t="shared" si="10"/>
        <v/>
      </c>
      <c r="R111" s="73" t="str">
        <f t="shared" si="11"/>
        <v/>
      </c>
      <c r="S111" s="73" t="str">
        <f t="shared" si="12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7"/>
        <v/>
      </c>
      <c r="O112" s="73" t="str">
        <f t="shared" si="8"/>
        <v/>
      </c>
      <c r="P112" s="73">
        <f t="shared" si="9"/>
        <v>0</v>
      </c>
      <c r="Q112" s="73" t="str">
        <f t="shared" si="10"/>
        <v/>
      </c>
      <c r="R112" s="73" t="str">
        <f t="shared" si="11"/>
        <v/>
      </c>
      <c r="S112" s="73" t="str">
        <f t="shared" si="12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7"/>
        <v/>
      </c>
      <c r="O113" s="73" t="str">
        <f t="shared" si="8"/>
        <v/>
      </c>
      <c r="P113" s="73">
        <f t="shared" si="9"/>
        <v>0</v>
      </c>
      <c r="Q113" s="73" t="str">
        <f t="shared" si="10"/>
        <v/>
      </c>
      <c r="R113" s="73" t="str">
        <f t="shared" si="11"/>
        <v/>
      </c>
      <c r="S113" s="73" t="str">
        <f t="shared" si="12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7"/>
        <v/>
      </c>
      <c r="O114" s="73" t="str">
        <f t="shared" si="8"/>
        <v/>
      </c>
      <c r="P114" s="73">
        <f t="shared" si="9"/>
        <v>0</v>
      </c>
      <c r="Q114" s="73" t="str">
        <f t="shared" si="10"/>
        <v/>
      </c>
      <c r="R114" s="73" t="str">
        <f t="shared" si="11"/>
        <v/>
      </c>
      <c r="S114" s="73" t="str">
        <f t="shared" si="12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7"/>
        <v/>
      </c>
      <c r="O115" s="73" t="str">
        <f t="shared" si="8"/>
        <v/>
      </c>
      <c r="P115" s="73">
        <f t="shared" si="9"/>
        <v>0</v>
      </c>
      <c r="Q115" s="73" t="str">
        <f t="shared" si="10"/>
        <v/>
      </c>
      <c r="R115" s="73" t="str">
        <f t="shared" si="11"/>
        <v/>
      </c>
      <c r="S115" s="73" t="str">
        <f t="shared" si="12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7"/>
        <v/>
      </c>
      <c r="O116" s="73" t="str">
        <f t="shared" si="8"/>
        <v/>
      </c>
      <c r="P116" s="73">
        <f t="shared" si="9"/>
        <v>0</v>
      </c>
      <c r="Q116" s="73" t="str">
        <f t="shared" si="10"/>
        <v/>
      </c>
      <c r="R116" s="73" t="str">
        <f t="shared" si="11"/>
        <v/>
      </c>
      <c r="S116" s="73" t="str">
        <f t="shared" si="12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7"/>
        <v/>
      </c>
      <c r="O117" s="73" t="str">
        <f t="shared" si="8"/>
        <v/>
      </c>
      <c r="P117" s="73">
        <f t="shared" si="9"/>
        <v>0</v>
      </c>
      <c r="Q117" s="73" t="str">
        <f t="shared" si="10"/>
        <v/>
      </c>
      <c r="R117" s="73" t="str">
        <f t="shared" si="11"/>
        <v/>
      </c>
      <c r="S117" s="73" t="str">
        <f t="shared" si="12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7"/>
        <v/>
      </c>
      <c r="O118" s="73" t="str">
        <f t="shared" si="8"/>
        <v/>
      </c>
      <c r="P118" s="73">
        <f t="shared" si="9"/>
        <v>0</v>
      </c>
      <c r="Q118" s="73" t="str">
        <f t="shared" si="10"/>
        <v/>
      </c>
      <c r="R118" s="73" t="str">
        <f t="shared" si="11"/>
        <v/>
      </c>
      <c r="S118" s="73" t="str">
        <f t="shared" si="12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7"/>
        <v/>
      </c>
      <c r="O119" s="73" t="str">
        <f t="shared" si="8"/>
        <v/>
      </c>
      <c r="P119" s="73">
        <f t="shared" si="9"/>
        <v>0</v>
      </c>
      <c r="Q119" s="73" t="str">
        <f t="shared" si="10"/>
        <v/>
      </c>
      <c r="R119" s="73" t="str">
        <f t="shared" si="11"/>
        <v/>
      </c>
      <c r="S119" s="73" t="str">
        <f t="shared" si="12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7"/>
        <v/>
      </c>
      <c r="O120" s="73" t="str">
        <f t="shared" si="8"/>
        <v/>
      </c>
      <c r="P120" s="73">
        <f t="shared" si="9"/>
        <v>0</v>
      </c>
      <c r="Q120" s="73" t="str">
        <f t="shared" si="10"/>
        <v/>
      </c>
      <c r="R120" s="73" t="str">
        <f t="shared" si="11"/>
        <v/>
      </c>
      <c r="S120" s="73" t="str">
        <f t="shared" si="12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7"/>
        <v/>
      </c>
      <c r="O121" s="73" t="str">
        <f t="shared" si="8"/>
        <v/>
      </c>
      <c r="P121" s="73">
        <f t="shared" si="9"/>
        <v>0</v>
      </c>
      <c r="Q121" s="73" t="str">
        <f t="shared" si="10"/>
        <v/>
      </c>
      <c r="R121" s="73" t="str">
        <f t="shared" si="11"/>
        <v/>
      </c>
      <c r="S121" s="73" t="str">
        <f t="shared" si="12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7"/>
        <v/>
      </c>
      <c r="O122" s="73" t="str">
        <f t="shared" si="8"/>
        <v/>
      </c>
      <c r="P122" s="73">
        <f t="shared" si="9"/>
        <v>0</v>
      </c>
      <c r="Q122" s="73" t="str">
        <f t="shared" si="10"/>
        <v/>
      </c>
      <c r="R122" s="73" t="str">
        <f t="shared" si="11"/>
        <v/>
      </c>
      <c r="S122" s="73" t="str">
        <f t="shared" si="12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7"/>
        <v/>
      </c>
      <c r="O123" s="73" t="str">
        <f t="shared" si="8"/>
        <v/>
      </c>
      <c r="P123" s="73">
        <f t="shared" si="9"/>
        <v>0</v>
      </c>
      <c r="Q123" s="73" t="str">
        <f t="shared" si="10"/>
        <v/>
      </c>
      <c r="R123" s="73" t="str">
        <f t="shared" si="11"/>
        <v/>
      </c>
      <c r="S123" s="73" t="str">
        <f t="shared" si="12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7"/>
        <v/>
      </c>
      <c r="O124" s="73" t="str">
        <f t="shared" si="8"/>
        <v/>
      </c>
      <c r="P124" s="73">
        <f t="shared" si="9"/>
        <v>0</v>
      </c>
      <c r="Q124" s="73" t="str">
        <f t="shared" si="10"/>
        <v/>
      </c>
      <c r="R124" s="73" t="str">
        <f t="shared" si="11"/>
        <v/>
      </c>
      <c r="S124" s="73" t="str">
        <f t="shared" si="12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7"/>
        <v/>
      </c>
      <c r="O125" s="73" t="str">
        <f t="shared" si="8"/>
        <v/>
      </c>
      <c r="P125" s="73">
        <f t="shared" si="9"/>
        <v>0</v>
      </c>
      <c r="Q125" s="73" t="str">
        <f t="shared" si="10"/>
        <v/>
      </c>
      <c r="R125" s="73" t="str">
        <f t="shared" si="11"/>
        <v/>
      </c>
      <c r="S125" s="73" t="str">
        <f t="shared" si="12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7"/>
        <v/>
      </c>
      <c r="O126" s="73" t="str">
        <f t="shared" si="8"/>
        <v/>
      </c>
      <c r="P126" s="73">
        <f t="shared" si="9"/>
        <v>0</v>
      </c>
      <c r="Q126" s="73" t="str">
        <f t="shared" si="10"/>
        <v/>
      </c>
      <c r="R126" s="73" t="str">
        <f t="shared" si="11"/>
        <v/>
      </c>
      <c r="S126" s="73" t="str">
        <f t="shared" si="12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7"/>
        <v/>
      </c>
      <c r="O127" s="73" t="str">
        <f t="shared" si="8"/>
        <v/>
      </c>
      <c r="P127" s="73">
        <f t="shared" si="9"/>
        <v>0</v>
      </c>
      <c r="Q127" s="73" t="str">
        <f t="shared" si="10"/>
        <v/>
      </c>
      <c r="R127" s="73" t="str">
        <f t="shared" si="11"/>
        <v/>
      </c>
      <c r="S127" s="73" t="str">
        <f t="shared" si="12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7"/>
        <v/>
      </c>
      <c r="O128" s="73" t="str">
        <f t="shared" si="8"/>
        <v/>
      </c>
      <c r="P128" s="73">
        <f t="shared" si="9"/>
        <v>0</v>
      </c>
      <c r="Q128" s="73" t="str">
        <f t="shared" si="10"/>
        <v/>
      </c>
      <c r="R128" s="73" t="str">
        <f t="shared" si="11"/>
        <v/>
      </c>
      <c r="S128" s="73" t="str">
        <f t="shared" si="12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7"/>
        <v/>
      </c>
      <c r="O129" s="73" t="str">
        <f t="shared" si="8"/>
        <v/>
      </c>
      <c r="P129" s="73">
        <f t="shared" si="9"/>
        <v>0</v>
      </c>
      <c r="Q129" s="73" t="str">
        <f t="shared" si="10"/>
        <v/>
      </c>
      <c r="R129" s="73" t="str">
        <f t="shared" si="11"/>
        <v/>
      </c>
      <c r="S129" s="73" t="str">
        <f t="shared" si="12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7"/>
        <v/>
      </c>
      <c r="O130" s="73" t="str">
        <f t="shared" si="8"/>
        <v/>
      </c>
      <c r="P130" s="73">
        <f t="shared" si="9"/>
        <v>0</v>
      </c>
      <c r="Q130" s="73" t="str">
        <f t="shared" si="10"/>
        <v/>
      </c>
      <c r="R130" s="73" t="str">
        <f t="shared" si="11"/>
        <v/>
      </c>
      <c r="S130" s="73" t="str">
        <f t="shared" si="12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7"/>
        <v/>
      </c>
      <c r="O131" s="73" t="str">
        <f t="shared" si="8"/>
        <v/>
      </c>
      <c r="P131" s="73">
        <f t="shared" si="9"/>
        <v>0</v>
      </c>
      <c r="Q131" s="73" t="str">
        <f t="shared" si="10"/>
        <v/>
      </c>
      <c r="R131" s="73" t="str">
        <f t="shared" si="11"/>
        <v/>
      </c>
      <c r="S131" s="73" t="str">
        <f t="shared" si="12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7"/>
        <v/>
      </c>
      <c r="O132" s="73" t="str">
        <f t="shared" si="8"/>
        <v/>
      </c>
      <c r="P132" s="73">
        <f t="shared" si="9"/>
        <v>0</v>
      </c>
      <c r="Q132" s="73" t="str">
        <f t="shared" si="10"/>
        <v/>
      </c>
      <c r="R132" s="73" t="str">
        <f t="shared" si="11"/>
        <v/>
      </c>
      <c r="S132" s="73" t="str">
        <f t="shared" si="12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7"/>
        <v/>
      </c>
      <c r="O133" s="73" t="str">
        <f t="shared" si="8"/>
        <v/>
      </c>
      <c r="P133" s="73">
        <f t="shared" si="9"/>
        <v>0</v>
      </c>
      <c r="Q133" s="73" t="str">
        <f t="shared" si="10"/>
        <v/>
      </c>
      <c r="R133" s="73" t="str">
        <f t="shared" si="11"/>
        <v/>
      </c>
      <c r="S133" s="73" t="str">
        <f t="shared" si="12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7"/>
        <v/>
      </c>
      <c r="O134" s="73" t="str">
        <f t="shared" si="8"/>
        <v/>
      </c>
      <c r="P134" s="73">
        <f t="shared" si="9"/>
        <v>0</v>
      </c>
      <c r="Q134" s="73" t="str">
        <f t="shared" si="10"/>
        <v/>
      </c>
      <c r="R134" s="73" t="str">
        <f t="shared" si="11"/>
        <v/>
      </c>
      <c r="S134" s="73" t="str">
        <f t="shared" si="12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7"/>
        <v/>
      </c>
      <c r="O135" s="73" t="str">
        <f t="shared" si="8"/>
        <v/>
      </c>
      <c r="P135" s="73">
        <f t="shared" si="9"/>
        <v>0</v>
      </c>
      <c r="Q135" s="73" t="str">
        <f t="shared" si="10"/>
        <v/>
      </c>
      <c r="R135" s="73" t="str">
        <f t="shared" si="11"/>
        <v/>
      </c>
      <c r="S135" s="73" t="str">
        <f t="shared" si="12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7"/>
        <v/>
      </c>
      <c r="O136" s="73" t="str">
        <f t="shared" si="8"/>
        <v/>
      </c>
      <c r="P136" s="73">
        <f t="shared" si="9"/>
        <v>0</v>
      </c>
      <c r="Q136" s="73" t="str">
        <f t="shared" si="10"/>
        <v/>
      </c>
      <c r="R136" s="73" t="str">
        <f t="shared" si="11"/>
        <v/>
      </c>
      <c r="S136" s="73" t="str">
        <f t="shared" si="12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7"/>
        <v/>
      </c>
      <c r="O137" s="73" t="str">
        <f t="shared" si="8"/>
        <v/>
      </c>
      <c r="P137" s="73">
        <f t="shared" si="9"/>
        <v>0</v>
      </c>
      <c r="Q137" s="73" t="str">
        <f t="shared" si="10"/>
        <v/>
      </c>
      <c r="R137" s="73" t="str">
        <f t="shared" si="11"/>
        <v/>
      </c>
      <c r="S137" s="73" t="str">
        <f t="shared" si="12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7"/>
        <v/>
      </c>
      <c r="O138" s="73" t="str">
        <f t="shared" si="8"/>
        <v/>
      </c>
      <c r="P138" s="73">
        <f t="shared" si="9"/>
        <v>0</v>
      </c>
      <c r="Q138" s="73" t="str">
        <f t="shared" si="10"/>
        <v/>
      </c>
      <c r="R138" s="73" t="str">
        <f t="shared" si="11"/>
        <v/>
      </c>
      <c r="S138" s="73" t="str">
        <f t="shared" si="12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7"/>
        <v/>
      </c>
      <c r="O139" s="73" t="str">
        <f t="shared" si="8"/>
        <v/>
      </c>
      <c r="P139" s="73">
        <f t="shared" si="9"/>
        <v>0</v>
      </c>
      <c r="Q139" s="73" t="str">
        <f t="shared" si="10"/>
        <v/>
      </c>
      <c r="R139" s="73" t="str">
        <f t="shared" si="11"/>
        <v/>
      </c>
      <c r="S139" s="73" t="str">
        <f t="shared" si="12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7"/>
        <v/>
      </c>
      <c r="O140" s="73" t="str">
        <f t="shared" si="8"/>
        <v/>
      </c>
      <c r="P140" s="73">
        <f t="shared" si="9"/>
        <v>0</v>
      </c>
      <c r="Q140" s="73" t="str">
        <f t="shared" si="10"/>
        <v/>
      </c>
      <c r="R140" s="73" t="str">
        <f t="shared" si="11"/>
        <v/>
      </c>
      <c r="S140" s="73" t="str">
        <f t="shared" si="12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7"/>
        <v/>
      </c>
      <c r="O141" s="73" t="str">
        <f t="shared" si="8"/>
        <v/>
      </c>
      <c r="P141" s="73">
        <f t="shared" si="9"/>
        <v>0</v>
      </c>
      <c r="Q141" s="73" t="str">
        <f t="shared" si="10"/>
        <v/>
      </c>
      <c r="R141" s="73" t="str">
        <f t="shared" si="11"/>
        <v/>
      </c>
      <c r="S141" s="73" t="str">
        <f t="shared" si="12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si="7"/>
        <v/>
      </c>
      <c r="O142" s="73" t="str">
        <f t="shared" si="8"/>
        <v/>
      </c>
      <c r="P142" s="73">
        <f t="shared" si="9"/>
        <v>0</v>
      </c>
      <c r="Q142" s="73" t="str">
        <f t="shared" si="10"/>
        <v/>
      </c>
      <c r="R142" s="73" t="str">
        <f t="shared" si="11"/>
        <v/>
      </c>
      <c r="S142" s="73" t="str">
        <f t="shared" si="12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ref="M143:M206" si="13">IF(G143&amp;I143&amp;J143&amp;K143&amp;L143="","",G143+I143+J143-K143-L143)</f>
        <v/>
      </c>
      <c r="O143" s="73" t="str">
        <f t="shared" ref="O143:O206" si="14">IF($H143="E",G143,"")</f>
        <v/>
      </c>
      <c r="P143" s="73">
        <f t="shared" si="9"/>
        <v>0</v>
      </c>
      <c r="Q143" s="73" t="str">
        <f t="shared" si="10"/>
        <v/>
      </c>
      <c r="R143" s="73" t="str">
        <f t="shared" si="11"/>
        <v/>
      </c>
      <c r="S143" s="73" t="str">
        <f t="shared" si="12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3"/>
        <v/>
      </c>
      <c r="O144" s="73" t="str">
        <f t="shared" si="14"/>
        <v/>
      </c>
      <c r="P144" s="73">
        <f t="shared" ref="P144:P207" si="15">IF($H144=0%,G144,"")</f>
        <v>0</v>
      </c>
      <c r="Q144" s="73" t="str">
        <f t="shared" ref="Q144:Q207" si="16">IF(OR($H144=2%,$H144=6%,$H144=8%),$I144/$H144,IF($H144="0% Decreto",G144,""))</f>
        <v/>
      </c>
      <c r="R144" s="73" t="str">
        <f t="shared" ref="R144:R207" si="17">IF(OR($H144=15%,$H144=16%),$I144/$H144,"")</f>
        <v/>
      </c>
      <c r="S144" s="73" t="str">
        <f t="shared" ref="S144:S207" si="18">IF(H144="8% Zona Fronteriza",I144/0.08,"")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3"/>
        <v/>
      </c>
      <c r="O145" s="73" t="str">
        <f t="shared" si="14"/>
        <v/>
      </c>
      <c r="P145" s="73">
        <f t="shared" si="15"/>
        <v>0</v>
      </c>
      <c r="Q145" s="73" t="str">
        <f t="shared" si="16"/>
        <v/>
      </c>
      <c r="R145" s="73" t="str">
        <f t="shared" si="17"/>
        <v/>
      </c>
      <c r="S145" s="73" t="str">
        <f t="shared" si="18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3"/>
        <v/>
      </c>
      <c r="O146" s="73" t="str">
        <f t="shared" si="14"/>
        <v/>
      </c>
      <c r="P146" s="73">
        <f t="shared" si="15"/>
        <v>0</v>
      </c>
      <c r="Q146" s="73" t="str">
        <f t="shared" si="16"/>
        <v/>
      </c>
      <c r="R146" s="73" t="str">
        <f t="shared" si="17"/>
        <v/>
      </c>
      <c r="S146" s="73" t="str">
        <f t="shared" si="18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3"/>
        <v/>
      </c>
      <c r="O147" s="73" t="str">
        <f t="shared" si="14"/>
        <v/>
      </c>
      <c r="P147" s="73">
        <f t="shared" si="15"/>
        <v>0</v>
      </c>
      <c r="Q147" s="73" t="str">
        <f t="shared" si="16"/>
        <v/>
      </c>
      <c r="R147" s="73" t="str">
        <f t="shared" si="17"/>
        <v/>
      </c>
      <c r="S147" s="73" t="str">
        <f t="shared" si="18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3"/>
        <v/>
      </c>
      <c r="O148" s="73" t="str">
        <f t="shared" si="14"/>
        <v/>
      </c>
      <c r="P148" s="73">
        <f t="shared" si="15"/>
        <v>0</v>
      </c>
      <c r="Q148" s="73" t="str">
        <f t="shared" si="16"/>
        <v/>
      </c>
      <c r="R148" s="73" t="str">
        <f t="shared" si="17"/>
        <v/>
      </c>
      <c r="S148" s="73" t="str">
        <f t="shared" si="18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3"/>
        <v/>
      </c>
      <c r="O149" s="73" t="str">
        <f t="shared" si="14"/>
        <v/>
      </c>
      <c r="P149" s="73">
        <f t="shared" si="15"/>
        <v>0</v>
      </c>
      <c r="Q149" s="73" t="str">
        <f t="shared" si="16"/>
        <v/>
      </c>
      <c r="R149" s="73" t="str">
        <f t="shared" si="17"/>
        <v/>
      </c>
      <c r="S149" s="73" t="str">
        <f t="shared" si="18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3"/>
        <v/>
      </c>
      <c r="O150" s="73" t="str">
        <f t="shared" si="14"/>
        <v/>
      </c>
      <c r="P150" s="73">
        <f t="shared" si="15"/>
        <v>0</v>
      </c>
      <c r="Q150" s="73" t="str">
        <f t="shared" si="16"/>
        <v/>
      </c>
      <c r="R150" s="73" t="str">
        <f t="shared" si="17"/>
        <v/>
      </c>
      <c r="S150" s="73" t="str">
        <f t="shared" si="18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3"/>
        <v/>
      </c>
      <c r="O151" s="73" t="str">
        <f t="shared" si="14"/>
        <v/>
      </c>
      <c r="P151" s="73">
        <f t="shared" si="15"/>
        <v>0</v>
      </c>
      <c r="Q151" s="73" t="str">
        <f t="shared" si="16"/>
        <v/>
      </c>
      <c r="R151" s="73" t="str">
        <f t="shared" si="17"/>
        <v/>
      </c>
      <c r="S151" s="73" t="str">
        <f t="shared" si="18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3"/>
        <v/>
      </c>
      <c r="O152" s="73" t="str">
        <f t="shared" si="14"/>
        <v/>
      </c>
      <c r="P152" s="73">
        <f t="shared" si="15"/>
        <v>0</v>
      </c>
      <c r="Q152" s="73" t="str">
        <f t="shared" si="16"/>
        <v/>
      </c>
      <c r="R152" s="73" t="str">
        <f t="shared" si="17"/>
        <v/>
      </c>
      <c r="S152" s="73" t="str">
        <f t="shared" si="18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3"/>
        <v/>
      </c>
      <c r="O153" s="73" t="str">
        <f t="shared" si="14"/>
        <v/>
      </c>
      <c r="P153" s="73">
        <f t="shared" si="15"/>
        <v>0</v>
      </c>
      <c r="Q153" s="73" t="str">
        <f t="shared" si="16"/>
        <v/>
      </c>
      <c r="R153" s="73" t="str">
        <f t="shared" si="17"/>
        <v/>
      </c>
      <c r="S153" s="73" t="str">
        <f t="shared" si="18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3"/>
        <v/>
      </c>
      <c r="O154" s="73" t="str">
        <f t="shared" si="14"/>
        <v/>
      </c>
      <c r="P154" s="73">
        <f t="shared" si="15"/>
        <v>0</v>
      </c>
      <c r="Q154" s="73" t="str">
        <f t="shared" si="16"/>
        <v/>
      </c>
      <c r="R154" s="73" t="str">
        <f t="shared" si="17"/>
        <v/>
      </c>
      <c r="S154" s="73" t="str">
        <f t="shared" si="18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3"/>
        <v/>
      </c>
      <c r="O155" s="73" t="str">
        <f t="shared" si="14"/>
        <v/>
      </c>
      <c r="P155" s="73">
        <f t="shared" si="15"/>
        <v>0</v>
      </c>
      <c r="Q155" s="73" t="str">
        <f t="shared" si="16"/>
        <v/>
      </c>
      <c r="R155" s="73" t="str">
        <f t="shared" si="17"/>
        <v/>
      </c>
      <c r="S155" s="73" t="str">
        <f t="shared" si="18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3"/>
        <v/>
      </c>
      <c r="O156" s="73" t="str">
        <f t="shared" si="14"/>
        <v/>
      </c>
      <c r="P156" s="73">
        <f t="shared" si="15"/>
        <v>0</v>
      </c>
      <c r="Q156" s="73" t="str">
        <f t="shared" si="16"/>
        <v/>
      </c>
      <c r="R156" s="73" t="str">
        <f t="shared" si="17"/>
        <v/>
      </c>
      <c r="S156" s="73" t="str">
        <f t="shared" si="18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3"/>
        <v/>
      </c>
      <c r="O157" s="73" t="str">
        <f t="shared" si="14"/>
        <v/>
      </c>
      <c r="P157" s="73">
        <f t="shared" si="15"/>
        <v>0</v>
      </c>
      <c r="Q157" s="73" t="str">
        <f t="shared" si="16"/>
        <v/>
      </c>
      <c r="R157" s="73" t="str">
        <f t="shared" si="17"/>
        <v/>
      </c>
      <c r="S157" s="73" t="str">
        <f t="shared" si="18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3"/>
        <v/>
      </c>
      <c r="O158" s="73" t="str">
        <f t="shared" si="14"/>
        <v/>
      </c>
      <c r="P158" s="73">
        <f t="shared" si="15"/>
        <v>0</v>
      </c>
      <c r="Q158" s="73" t="str">
        <f t="shared" si="16"/>
        <v/>
      </c>
      <c r="R158" s="73" t="str">
        <f t="shared" si="17"/>
        <v/>
      </c>
      <c r="S158" s="73" t="str">
        <f t="shared" si="18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3"/>
        <v/>
      </c>
      <c r="O159" s="73" t="str">
        <f t="shared" si="14"/>
        <v/>
      </c>
      <c r="P159" s="73">
        <f t="shared" si="15"/>
        <v>0</v>
      </c>
      <c r="Q159" s="73" t="str">
        <f t="shared" si="16"/>
        <v/>
      </c>
      <c r="R159" s="73" t="str">
        <f t="shared" si="17"/>
        <v/>
      </c>
      <c r="S159" s="73" t="str">
        <f t="shared" si="18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3"/>
        <v/>
      </c>
      <c r="O160" s="73" t="str">
        <f t="shared" si="14"/>
        <v/>
      </c>
      <c r="P160" s="73">
        <f t="shared" si="15"/>
        <v>0</v>
      </c>
      <c r="Q160" s="73" t="str">
        <f t="shared" si="16"/>
        <v/>
      </c>
      <c r="R160" s="73" t="str">
        <f t="shared" si="17"/>
        <v/>
      </c>
      <c r="S160" s="73" t="str">
        <f t="shared" si="18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3"/>
        <v/>
      </c>
      <c r="O161" s="73" t="str">
        <f t="shared" si="14"/>
        <v/>
      </c>
      <c r="P161" s="73">
        <f t="shared" si="15"/>
        <v>0</v>
      </c>
      <c r="Q161" s="73" t="str">
        <f t="shared" si="16"/>
        <v/>
      </c>
      <c r="R161" s="73" t="str">
        <f t="shared" si="17"/>
        <v/>
      </c>
      <c r="S161" s="73" t="str">
        <f t="shared" si="18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3"/>
        <v/>
      </c>
      <c r="O162" s="73" t="str">
        <f t="shared" si="14"/>
        <v/>
      </c>
      <c r="P162" s="73">
        <f t="shared" si="15"/>
        <v>0</v>
      </c>
      <c r="Q162" s="73" t="str">
        <f t="shared" si="16"/>
        <v/>
      </c>
      <c r="R162" s="73" t="str">
        <f t="shared" si="17"/>
        <v/>
      </c>
      <c r="S162" s="73" t="str">
        <f t="shared" si="18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3"/>
        <v/>
      </c>
      <c r="O163" s="73" t="str">
        <f t="shared" si="14"/>
        <v/>
      </c>
      <c r="P163" s="73">
        <f t="shared" si="15"/>
        <v>0</v>
      </c>
      <c r="Q163" s="73" t="str">
        <f t="shared" si="16"/>
        <v/>
      </c>
      <c r="R163" s="73" t="str">
        <f t="shared" si="17"/>
        <v/>
      </c>
      <c r="S163" s="73" t="str">
        <f t="shared" si="18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3"/>
        <v/>
      </c>
      <c r="O164" s="73" t="str">
        <f t="shared" si="14"/>
        <v/>
      </c>
      <c r="P164" s="73">
        <f t="shared" si="15"/>
        <v>0</v>
      </c>
      <c r="Q164" s="73" t="str">
        <f t="shared" si="16"/>
        <v/>
      </c>
      <c r="R164" s="73" t="str">
        <f t="shared" si="17"/>
        <v/>
      </c>
      <c r="S164" s="73" t="str">
        <f t="shared" si="18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3"/>
        <v/>
      </c>
      <c r="O165" s="73" t="str">
        <f t="shared" si="14"/>
        <v/>
      </c>
      <c r="P165" s="73">
        <f t="shared" si="15"/>
        <v>0</v>
      </c>
      <c r="Q165" s="73" t="str">
        <f t="shared" si="16"/>
        <v/>
      </c>
      <c r="R165" s="73" t="str">
        <f t="shared" si="17"/>
        <v/>
      </c>
      <c r="S165" s="73" t="str">
        <f t="shared" si="18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3"/>
        <v/>
      </c>
      <c r="O166" s="73" t="str">
        <f t="shared" si="14"/>
        <v/>
      </c>
      <c r="P166" s="73">
        <f t="shared" si="15"/>
        <v>0</v>
      </c>
      <c r="Q166" s="73" t="str">
        <f t="shared" si="16"/>
        <v/>
      </c>
      <c r="R166" s="73" t="str">
        <f t="shared" si="17"/>
        <v/>
      </c>
      <c r="S166" s="73" t="str">
        <f t="shared" si="18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3"/>
        <v/>
      </c>
      <c r="O167" s="73" t="str">
        <f t="shared" si="14"/>
        <v/>
      </c>
      <c r="P167" s="73">
        <f t="shared" si="15"/>
        <v>0</v>
      </c>
      <c r="Q167" s="73" t="str">
        <f t="shared" si="16"/>
        <v/>
      </c>
      <c r="R167" s="73" t="str">
        <f t="shared" si="17"/>
        <v/>
      </c>
      <c r="S167" s="73" t="str">
        <f t="shared" si="18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3"/>
        <v/>
      </c>
      <c r="O168" s="73" t="str">
        <f t="shared" si="14"/>
        <v/>
      </c>
      <c r="P168" s="73">
        <f t="shared" si="15"/>
        <v>0</v>
      </c>
      <c r="Q168" s="73" t="str">
        <f t="shared" si="16"/>
        <v/>
      </c>
      <c r="R168" s="73" t="str">
        <f t="shared" si="17"/>
        <v/>
      </c>
      <c r="S168" s="73" t="str">
        <f t="shared" si="18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3"/>
        <v/>
      </c>
      <c r="O169" s="73" t="str">
        <f t="shared" si="14"/>
        <v/>
      </c>
      <c r="P169" s="73">
        <f t="shared" si="15"/>
        <v>0</v>
      </c>
      <c r="Q169" s="73" t="str">
        <f t="shared" si="16"/>
        <v/>
      </c>
      <c r="R169" s="73" t="str">
        <f t="shared" si="17"/>
        <v/>
      </c>
      <c r="S169" s="73" t="str">
        <f t="shared" si="18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3"/>
        <v/>
      </c>
      <c r="O170" s="73" t="str">
        <f t="shared" si="14"/>
        <v/>
      </c>
      <c r="P170" s="73">
        <f t="shared" si="15"/>
        <v>0</v>
      </c>
      <c r="Q170" s="73" t="str">
        <f t="shared" si="16"/>
        <v/>
      </c>
      <c r="R170" s="73" t="str">
        <f t="shared" si="17"/>
        <v/>
      </c>
      <c r="S170" s="73" t="str">
        <f t="shared" si="18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3"/>
        <v/>
      </c>
      <c r="O171" s="73" t="str">
        <f t="shared" si="14"/>
        <v/>
      </c>
      <c r="P171" s="73">
        <f t="shared" si="15"/>
        <v>0</v>
      </c>
      <c r="Q171" s="73" t="str">
        <f t="shared" si="16"/>
        <v/>
      </c>
      <c r="R171" s="73" t="str">
        <f t="shared" si="17"/>
        <v/>
      </c>
      <c r="S171" s="73" t="str">
        <f t="shared" si="18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3"/>
        <v/>
      </c>
      <c r="O172" s="73" t="str">
        <f t="shared" si="14"/>
        <v/>
      </c>
      <c r="P172" s="73">
        <f t="shared" si="15"/>
        <v>0</v>
      </c>
      <c r="Q172" s="73" t="str">
        <f t="shared" si="16"/>
        <v/>
      </c>
      <c r="R172" s="73" t="str">
        <f t="shared" si="17"/>
        <v/>
      </c>
      <c r="S172" s="73" t="str">
        <f t="shared" si="18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3"/>
        <v/>
      </c>
      <c r="O173" s="73" t="str">
        <f t="shared" si="14"/>
        <v/>
      </c>
      <c r="P173" s="73">
        <f t="shared" si="15"/>
        <v>0</v>
      </c>
      <c r="Q173" s="73" t="str">
        <f t="shared" si="16"/>
        <v/>
      </c>
      <c r="R173" s="73" t="str">
        <f t="shared" si="17"/>
        <v/>
      </c>
      <c r="S173" s="73" t="str">
        <f t="shared" si="18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3"/>
        <v/>
      </c>
      <c r="O174" s="73" t="str">
        <f t="shared" si="14"/>
        <v/>
      </c>
      <c r="P174" s="73">
        <f t="shared" si="15"/>
        <v>0</v>
      </c>
      <c r="Q174" s="73" t="str">
        <f t="shared" si="16"/>
        <v/>
      </c>
      <c r="R174" s="73" t="str">
        <f t="shared" si="17"/>
        <v/>
      </c>
      <c r="S174" s="73" t="str">
        <f t="shared" si="18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3"/>
        <v/>
      </c>
      <c r="O175" s="73" t="str">
        <f t="shared" si="14"/>
        <v/>
      </c>
      <c r="P175" s="73">
        <f t="shared" si="15"/>
        <v>0</v>
      </c>
      <c r="Q175" s="73" t="str">
        <f t="shared" si="16"/>
        <v/>
      </c>
      <c r="R175" s="73" t="str">
        <f t="shared" si="17"/>
        <v/>
      </c>
      <c r="S175" s="73" t="str">
        <f t="shared" si="18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3"/>
        <v/>
      </c>
      <c r="O176" s="73" t="str">
        <f t="shared" si="14"/>
        <v/>
      </c>
      <c r="P176" s="73">
        <f t="shared" si="15"/>
        <v>0</v>
      </c>
      <c r="Q176" s="73" t="str">
        <f t="shared" si="16"/>
        <v/>
      </c>
      <c r="R176" s="73" t="str">
        <f t="shared" si="17"/>
        <v/>
      </c>
      <c r="S176" s="73" t="str">
        <f t="shared" si="18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3"/>
        <v/>
      </c>
      <c r="O177" s="73" t="str">
        <f t="shared" si="14"/>
        <v/>
      </c>
      <c r="P177" s="73">
        <f t="shared" si="15"/>
        <v>0</v>
      </c>
      <c r="Q177" s="73" t="str">
        <f t="shared" si="16"/>
        <v/>
      </c>
      <c r="R177" s="73" t="str">
        <f t="shared" si="17"/>
        <v/>
      </c>
      <c r="S177" s="73" t="str">
        <f t="shared" si="18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3"/>
        <v/>
      </c>
      <c r="O178" s="73" t="str">
        <f t="shared" si="14"/>
        <v/>
      </c>
      <c r="P178" s="73">
        <f t="shared" si="15"/>
        <v>0</v>
      </c>
      <c r="Q178" s="73" t="str">
        <f t="shared" si="16"/>
        <v/>
      </c>
      <c r="R178" s="73" t="str">
        <f t="shared" si="17"/>
        <v/>
      </c>
      <c r="S178" s="73" t="str">
        <f t="shared" si="18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3"/>
        <v/>
      </c>
      <c r="O179" s="73" t="str">
        <f t="shared" si="14"/>
        <v/>
      </c>
      <c r="P179" s="73">
        <f t="shared" si="15"/>
        <v>0</v>
      </c>
      <c r="Q179" s="73" t="str">
        <f t="shared" si="16"/>
        <v/>
      </c>
      <c r="R179" s="73" t="str">
        <f t="shared" si="17"/>
        <v/>
      </c>
      <c r="S179" s="73" t="str">
        <f t="shared" si="18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3"/>
        <v/>
      </c>
      <c r="O180" s="73" t="str">
        <f t="shared" si="14"/>
        <v/>
      </c>
      <c r="P180" s="73">
        <f t="shared" si="15"/>
        <v>0</v>
      </c>
      <c r="Q180" s="73" t="str">
        <f t="shared" si="16"/>
        <v/>
      </c>
      <c r="R180" s="73" t="str">
        <f t="shared" si="17"/>
        <v/>
      </c>
      <c r="S180" s="73" t="str">
        <f t="shared" si="18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3"/>
        <v/>
      </c>
      <c r="O181" s="73" t="str">
        <f t="shared" si="14"/>
        <v/>
      </c>
      <c r="P181" s="73">
        <f t="shared" si="15"/>
        <v>0</v>
      </c>
      <c r="Q181" s="73" t="str">
        <f t="shared" si="16"/>
        <v/>
      </c>
      <c r="R181" s="73" t="str">
        <f t="shared" si="17"/>
        <v/>
      </c>
      <c r="S181" s="73" t="str">
        <f t="shared" si="18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3"/>
        <v/>
      </c>
      <c r="O182" s="73" t="str">
        <f t="shared" si="14"/>
        <v/>
      </c>
      <c r="P182" s="73">
        <f t="shared" si="15"/>
        <v>0</v>
      </c>
      <c r="Q182" s="73" t="str">
        <f t="shared" si="16"/>
        <v/>
      </c>
      <c r="R182" s="73" t="str">
        <f t="shared" si="17"/>
        <v/>
      </c>
      <c r="S182" s="73" t="str">
        <f t="shared" si="18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3"/>
        <v/>
      </c>
      <c r="O183" s="73" t="str">
        <f t="shared" si="14"/>
        <v/>
      </c>
      <c r="P183" s="73">
        <f t="shared" si="15"/>
        <v>0</v>
      </c>
      <c r="Q183" s="73" t="str">
        <f t="shared" si="16"/>
        <v/>
      </c>
      <c r="R183" s="73" t="str">
        <f t="shared" si="17"/>
        <v/>
      </c>
      <c r="S183" s="73" t="str">
        <f t="shared" si="18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3"/>
        <v/>
      </c>
      <c r="O184" s="73" t="str">
        <f t="shared" si="14"/>
        <v/>
      </c>
      <c r="P184" s="73">
        <f t="shared" si="15"/>
        <v>0</v>
      </c>
      <c r="Q184" s="73" t="str">
        <f t="shared" si="16"/>
        <v/>
      </c>
      <c r="R184" s="73" t="str">
        <f t="shared" si="17"/>
        <v/>
      </c>
      <c r="S184" s="73" t="str">
        <f t="shared" si="18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3"/>
        <v/>
      </c>
      <c r="O185" s="73" t="str">
        <f t="shared" si="14"/>
        <v/>
      </c>
      <c r="P185" s="73">
        <f t="shared" si="15"/>
        <v>0</v>
      </c>
      <c r="Q185" s="73" t="str">
        <f t="shared" si="16"/>
        <v/>
      </c>
      <c r="R185" s="73" t="str">
        <f t="shared" si="17"/>
        <v/>
      </c>
      <c r="S185" s="73" t="str">
        <f t="shared" si="18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3"/>
        <v/>
      </c>
      <c r="O186" s="73" t="str">
        <f t="shared" si="14"/>
        <v/>
      </c>
      <c r="P186" s="73">
        <f t="shared" si="15"/>
        <v>0</v>
      </c>
      <c r="Q186" s="73" t="str">
        <f t="shared" si="16"/>
        <v/>
      </c>
      <c r="R186" s="73" t="str">
        <f t="shared" si="17"/>
        <v/>
      </c>
      <c r="S186" s="73" t="str">
        <f t="shared" si="18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3"/>
        <v/>
      </c>
      <c r="O187" s="73" t="str">
        <f t="shared" si="14"/>
        <v/>
      </c>
      <c r="P187" s="73">
        <f t="shared" si="15"/>
        <v>0</v>
      </c>
      <c r="Q187" s="73" t="str">
        <f t="shared" si="16"/>
        <v/>
      </c>
      <c r="R187" s="73" t="str">
        <f t="shared" si="17"/>
        <v/>
      </c>
      <c r="S187" s="73" t="str">
        <f t="shared" si="18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3"/>
        <v/>
      </c>
      <c r="O188" s="73" t="str">
        <f t="shared" si="14"/>
        <v/>
      </c>
      <c r="P188" s="73">
        <f t="shared" si="15"/>
        <v>0</v>
      </c>
      <c r="Q188" s="73" t="str">
        <f t="shared" si="16"/>
        <v/>
      </c>
      <c r="R188" s="73" t="str">
        <f t="shared" si="17"/>
        <v/>
      </c>
      <c r="S188" s="73" t="str">
        <f t="shared" si="18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3"/>
        <v/>
      </c>
      <c r="O189" s="73" t="str">
        <f t="shared" si="14"/>
        <v/>
      </c>
      <c r="P189" s="73">
        <f t="shared" si="15"/>
        <v>0</v>
      </c>
      <c r="Q189" s="73" t="str">
        <f t="shared" si="16"/>
        <v/>
      </c>
      <c r="R189" s="73" t="str">
        <f t="shared" si="17"/>
        <v/>
      </c>
      <c r="S189" s="73" t="str">
        <f t="shared" si="18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3"/>
        <v/>
      </c>
      <c r="O190" s="73" t="str">
        <f t="shared" si="14"/>
        <v/>
      </c>
      <c r="P190" s="73">
        <f t="shared" si="15"/>
        <v>0</v>
      </c>
      <c r="Q190" s="73" t="str">
        <f t="shared" si="16"/>
        <v/>
      </c>
      <c r="R190" s="73" t="str">
        <f t="shared" si="17"/>
        <v/>
      </c>
      <c r="S190" s="73" t="str">
        <f t="shared" si="18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3"/>
        <v/>
      </c>
      <c r="O191" s="73" t="str">
        <f t="shared" si="14"/>
        <v/>
      </c>
      <c r="P191" s="73">
        <f t="shared" si="15"/>
        <v>0</v>
      </c>
      <c r="Q191" s="73" t="str">
        <f t="shared" si="16"/>
        <v/>
      </c>
      <c r="R191" s="73" t="str">
        <f t="shared" si="17"/>
        <v/>
      </c>
      <c r="S191" s="73" t="str">
        <f t="shared" si="18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3"/>
        <v/>
      </c>
      <c r="O192" s="73" t="str">
        <f t="shared" si="14"/>
        <v/>
      </c>
      <c r="P192" s="73">
        <f t="shared" si="15"/>
        <v>0</v>
      </c>
      <c r="Q192" s="73" t="str">
        <f t="shared" si="16"/>
        <v/>
      </c>
      <c r="R192" s="73" t="str">
        <f t="shared" si="17"/>
        <v/>
      </c>
      <c r="S192" s="73" t="str">
        <f t="shared" si="18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3"/>
        <v/>
      </c>
      <c r="O193" s="73" t="str">
        <f t="shared" si="14"/>
        <v/>
      </c>
      <c r="P193" s="73">
        <f t="shared" si="15"/>
        <v>0</v>
      </c>
      <c r="Q193" s="73" t="str">
        <f t="shared" si="16"/>
        <v/>
      </c>
      <c r="R193" s="73" t="str">
        <f t="shared" si="17"/>
        <v/>
      </c>
      <c r="S193" s="73" t="str">
        <f t="shared" si="18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3"/>
        <v/>
      </c>
      <c r="O194" s="73" t="str">
        <f t="shared" si="14"/>
        <v/>
      </c>
      <c r="P194" s="73">
        <f t="shared" si="15"/>
        <v>0</v>
      </c>
      <c r="Q194" s="73" t="str">
        <f t="shared" si="16"/>
        <v/>
      </c>
      <c r="R194" s="73" t="str">
        <f t="shared" si="17"/>
        <v/>
      </c>
      <c r="S194" s="73" t="str">
        <f t="shared" si="18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3"/>
        <v/>
      </c>
      <c r="O195" s="73" t="str">
        <f t="shared" si="14"/>
        <v/>
      </c>
      <c r="P195" s="73">
        <f t="shared" si="15"/>
        <v>0</v>
      </c>
      <c r="Q195" s="73" t="str">
        <f t="shared" si="16"/>
        <v/>
      </c>
      <c r="R195" s="73" t="str">
        <f t="shared" si="17"/>
        <v/>
      </c>
      <c r="S195" s="73" t="str">
        <f t="shared" si="18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3"/>
        <v/>
      </c>
      <c r="O196" s="73" t="str">
        <f t="shared" si="14"/>
        <v/>
      </c>
      <c r="P196" s="73">
        <f t="shared" si="15"/>
        <v>0</v>
      </c>
      <c r="Q196" s="73" t="str">
        <f t="shared" si="16"/>
        <v/>
      </c>
      <c r="R196" s="73" t="str">
        <f t="shared" si="17"/>
        <v/>
      </c>
      <c r="S196" s="73" t="str">
        <f t="shared" si="18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3"/>
        <v/>
      </c>
      <c r="O197" s="73" t="str">
        <f t="shared" si="14"/>
        <v/>
      </c>
      <c r="P197" s="73">
        <f t="shared" si="15"/>
        <v>0</v>
      </c>
      <c r="Q197" s="73" t="str">
        <f t="shared" si="16"/>
        <v/>
      </c>
      <c r="R197" s="73" t="str">
        <f t="shared" si="17"/>
        <v/>
      </c>
      <c r="S197" s="73" t="str">
        <f t="shared" si="18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3"/>
        <v/>
      </c>
      <c r="O198" s="73" t="str">
        <f t="shared" si="14"/>
        <v/>
      </c>
      <c r="P198" s="73">
        <f t="shared" si="15"/>
        <v>0</v>
      </c>
      <c r="Q198" s="73" t="str">
        <f t="shared" si="16"/>
        <v/>
      </c>
      <c r="R198" s="73" t="str">
        <f t="shared" si="17"/>
        <v/>
      </c>
      <c r="S198" s="73" t="str">
        <f t="shared" si="18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3"/>
        <v/>
      </c>
      <c r="O199" s="73" t="str">
        <f t="shared" si="14"/>
        <v/>
      </c>
      <c r="P199" s="73">
        <f t="shared" si="15"/>
        <v>0</v>
      </c>
      <c r="Q199" s="73" t="str">
        <f t="shared" si="16"/>
        <v/>
      </c>
      <c r="R199" s="73" t="str">
        <f t="shared" si="17"/>
        <v/>
      </c>
      <c r="S199" s="73" t="str">
        <f t="shared" si="18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3"/>
        <v/>
      </c>
      <c r="O200" s="73" t="str">
        <f t="shared" si="14"/>
        <v/>
      </c>
      <c r="P200" s="73">
        <f t="shared" si="15"/>
        <v>0</v>
      </c>
      <c r="Q200" s="73" t="str">
        <f t="shared" si="16"/>
        <v/>
      </c>
      <c r="R200" s="73" t="str">
        <f t="shared" si="17"/>
        <v/>
      </c>
      <c r="S200" s="73" t="str">
        <f t="shared" si="18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3"/>
        <v/>
      </c>
      <c r="O201" s="73" t="str">
        <f t="shared" si="14"/>
        <v/>
      </c>
      <c r="P201" s="73">
        <f t="shared" si="15"/>
        <v>0</v>
      </c>
      <c r="Q201" s="73" t="str">
        <f t="shared" si="16"/>
        <v/>
      </c>
      <c r="R201" s="73" t="str">
        <f t="shared" si="17"/>
        <v/>
      </c>
      <c r="S201" s="73" t="str">
        <f t="shared" si="18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3"/>
        <v/>
      </c>
      <c r="O202" s="73" t="str">
        <f t="shared" si="14"/>
        <v/>
      </c>
      <c r="P202" s="73">
        <f t="shared" si="15"/>
        <v>0</v>
      </c>
      <c r="Q202" s="73" t="str">
        <f t="shared" si="16"/>
        <v/>
      </c>
      <c r="R202" s="73" t="str">
        <f t="shared" si="17"/>
        <v/>
      </c>
      <c r="S202" s="73" t="str">
        <f t="shared" si="18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3"/>
        <v/>
      </c>
      <c r="O203" s="73" t="str">
        <f t="shared" si="14"/>
        <v/>
      </c>
      <c r="P203" s="73">
        <f t="shared" si="15"/>
        <v>0</v>
      </c>
      <c r="Q203" s="73" t="str">
        <f t="shared" si="16"/>
        <v/>
      </c>
      <c r="R203" s="73" t="str">
        <f t="shared" si="17"/>
        <v/>
      </c>
      <c r="S203" s="73" t="str">
        <f t="shared" si="18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3"/>
        <v/>
      </c>
      <c r="O204" s="73" t="str">
        <f t="shared" si="14"/>
        <v/>
      </c>
      <c r="P204" s="73">
        <f t="shared" si="15"/>
        <v>0</v>
      </c>
      <c r="Q204" s="73" t="str">
        <f t="shared" si="16"/>
        <v/>
      </c>
      <c r="R204" s="73" t="str">
        <f t="shared" si="17"/>
        <v/>
      </c>
      <c r="S204" s="73" t="str">
        <f t="shared" si="18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3"/>
        <v/>
      </c>
      <c r="O205" s="73" t="str">
        <f t="shared" si="14"/>
        <v/>
      </c>
      <c r="P205" s="73">
        <f t="shared" si="15"/>
        <v>0</v>
      </c>
      <c r="Q205" s="73" t="str">
        <f t="shared" si="16"/>
        <v/>
      </c>
      <c r="R205" s="73" t="str">
        <f t="shared" si="17"/>
        <v/>
      </c>
      <c r="S205" s="73" t="str">
        <f t="shared" si="18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si="13"/>
        <v/>
      </c>
      <c r="O206" s="73" t="str">
        <f t="shared" si="14"/>
        <v/>
      </c>
      <c r="P206" s="73">
        <f t="shared" si="15"/>
        <v>0</v>
      </c>
      <c r="Q206" s="73" t="str">
        <f t="shared" si="16"/>
        <v/>
      </c>
      <c r="R206" s="73" t="str">
        <f t="shared" si="17"/>
        <v/>
      </c>
      <c r="S206" s="73" t="str">
        <f t="shared" si="18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ref="M207:M270" si="19">IF(G207&amp;I207&amp;J207&amp;K207&amp;L207="","",G207+I207+J207-K207-L207)</f>
        <v/>
      </c>
      <c r="O207" s="73" t="str">
        <f t="shared" ref="O207:O270" si="20">IF($H207="E",G207,"")</f>
        <v/>
      </c>
      <c r="P207" s="73">
        <f t="shared" si="15"/>
        <v>0</v>
      </c>
      <c r="Q207" s="73" t="str">
        <f t="shared" si="16"/>
        <v/>
      </c>
      <c r="R207" s="73" t="str">
        <f t="shared" si="17"/>
        <v/>
      </c>
      <c r="S207" s="73" t="str">
        <f t="shared" si="18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19"/>
        <v/>
      </c>
      <c r="O208" s="73" t="str">
        <f t="shared" si="20"/>
        <v/>
      </c>
      <c r="P208" s="73">
        <f t="shared" ref="P208:P271" si="21">IF($H208=0%,G208,"")</f>
        <v>0</v>
      </c>
      <c r="Q208" s="73" t="str">
        <f t="shared" ref="Q208:Q271" si="22">IF(OR($H208=2%,$H208=6%,$H208=8%),$I208/$H208,IF($H208="0% Decreto",G208,""))</f>
        <v/>
      </c>
      <c r="R208" s="73" t="str">
        <f t="shared" ref="R208:R271" si="23">IF(OR($H208=15%,$H208=16%),$I208/$H208,"")</f>
        <v/>
      </c>
      <c r="S208" s="73" t="str">
        <f t="shared" ref="S208:S271" si="24">IF(H208="8% Zona Fronteriza",I208/0.08,"")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19"/>
        <v/>
      </c>
      <c r="O209" s="73" t="str">
        <f t="shared" si="20"/>
        <v/>
      </c>
      <c r="P209" s="73">
        <f t="shared" si="21"/>
        <v>0</v>
      </c>
      <c r="Q209" s="73" t="str">
        <f t="shared" si="22"/>
        <v/>
      </c>
      <c r="R209" s="73" t="str">
        <f t="shared" si="23"/>
        <v/>
      </c>
      <c r="S209" s="73" t="str">
        <f t="shared" si="24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19"/>
        <v/>
      </c>
      <c r="O210" s="73" t="str">
        <f t="shared" si="20"/>
        <v/>
      </c>
      <c r="P210" s="73">
        <f t="shared" si="21"/>
        <v>0</v>
      </c>
      <c r="Q210" s="73" t="str">
        <f t="shared" si="22"/>
        <v/>
      </c>
      <c r="R210" s="73" t="str">
        <f t="shared" si="23"/>
        <v/>
      </c>
      <c r="S210" s="73" t="str">
        <f t="shared" si="24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19"/>
        <v/>
      </c>
      <c r="O211" s="73" t="str">
        <f t="shared" si="20"/>
        <v/>
      </c>
      <c r="P211" s="73">
        <f t="shared" si="21"/>
        <v>0</v>
      </c>
      <c r="Q211" s="73" t="str">
        <f t="shared" si="22"/>
        <v/>
      </c>
      <c r="R211" s="73" t="str">
        <f t="shared" si="23"/>
        <v/>
      </c>
      <c r="S211" s="73" t="str">
        <f t="shared" si="24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19"/>
        <v/>
      </c>
      <c r="O212" s="73" t="str">
        <f t="shared" si="20"/>
        <v/>
      </c>
      <c r="P212" s="73">
        <f t="shared" si="21"/>
        <v>0</v>
      </c>
      <c r="Q212" s="73" t="str">
        <f t="shared" si="22"/>
        <v/>
      </c>
      <c r="R212" s="73" t="str">
        <f t="shared" si="23"/>
        <v/>
      </c>
      <c r="S212" s="73" t="str">
        <f t="shared" si="24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19"/>
        <v/>
      </c>
      <c r="O213" s="73" t="str">
        <f t="shared" si="20"/>
        <v/>
      </c>
      <c r="P213" s="73">
        <f t="shared" si="21"/>
        <v>0</v>
      </c>
      <c r="Q213" s="73" t="str">
        <f t="shared" si="22"/>
        <v/>
      </c>
      <c r="R213" s="73" t="str">
        <f t="shared" si="23"/>
        <v/>
      </c>
      <c r="S213" s="73" t="str">
        <f t="shared" si="24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19"/>
        <v/>
      </c>
      <c r="O214" s="73" t="str">
        <f t="shared" si="20"/>
        <v/>
      </c>
      <c r="P214" s="73">
        <f t="shared" si="21"/>
        <v>0</v>
      </c>
      <c r="Q214" s="73" t="str">
        <f t="shared" si="22"/>
        <v/>
      </c>
      <c r="R214" s="73" t="str">
        <f t="shared" si="23"/>
        <v/>
      </c>
      <c r="S214" s="73" t="str">
        <f t="shared" si="24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19"/>
        <v/>
      </c>
      <c r="O215" s="73" t="str">
        <f t="shared" si="20"/>
        <v/>
      </c>
      <c r="P215" s="73">
        <f t="shared" si="21"/>
        <v>0</v>
      </c>
      <c r="Q215" s="73" t="str">
        <f t="shared" si="22"/>
        <v/>
      </c>
      <c r="R215" s="73" t="str">
        <f t="shared" si="23"/>
        <v/>
      </c>
      <c r="S215" s="73" t="str">
        <f t="shared" si="24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19"/>
        <v/>
      </c>
      <c r="O216" s="73" t="str">
        <f t="shared" si="20"/>
        <v/>
      </c>
      <c r="P216" s="73">
        <f t="shared" si="21"/>
        <v>0</v>
      </c>
      <c r="Q216" s="73" t="str">
        <f t="shared" si="22"/>
        <v/>
      </c>
      <c r="R216" s="73" t="str">
        <f t="shared" si="23"/>
        <v/>
      </c>
      <c r="S216" s="73" t="str">
        <f t="shared" si="24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19"/>
        <v/>
      </c>
      <c r="O217" s="73" t="str">
        <f t="shared" si="20"/>
        <v/>
      </c>
      <c r="P217" s="73">
        <f t="shared" si="21"/>
        <v>0</v>
      </c>
      <c r="Q217" s="73" t="str">
        <f t="shared" si="22"/>
        <v/>
      </c>
      <c r="R217" s="73" t="str">
        <f t="shared" si="23"/>
        <v/>
      </c>
      <c r="S217" s="73" t="str">
        <f t="shared" si="24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19"/>
        <v/>
      </c>
      <c r="O218" s="73" t="str">
        <f t="shared" si="20"/>
        <v/>
      </c>
      <c r="P218" s="73">
        <f t="shared" si="21"/>
        <v>0</v>
      </c>
      <c r="Q218" s="73" t="str">
        <f t="shared" si="22"/>
        <v/>
      </c>
      <c r="R218" s="73" t="str">
        <f t="shared" si="23"/>
        <v/>
      </c>
      <c r="S218" s="73" t="str">
        <f t="shared" si="24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19"/>
        <v/>
      </c>
      <c r="O219" s="73" t="str">
        <f t="shared" si="20"/>
        <v/>
      </c>
      <c r="P219" s="73">
        <f t="shared" si="21"/>
        <v>0</v>
      </c>
      <c r="Q219" s="73" t="str">
        <f t="shared" si="22"/>
        <v/>
      </c>
      <c r="R219" s="73" t="str">
        <f t="shared" si="23"/>
        <v/>
      </c>
      <c r="S219" s="73" t="str">
        <f t="shared" si="24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19"/>
        <v/>
      </c>
      <c r="O220" s="73" t="str">
        <f t="shared" si="20"/>
        <v/>
      </c>
      <c r="P220" s="73">
        <f t="shared" si="21"/>
        <v>0</v>
      </c>
      <c r="Q220" s="73" t="str">
        <f t="shared" si="22"/>
        <v/>
      </c>
      <c r="R220" s="73" t="str">
        <f t="shared" si="23"/>
        <v/>
      </c>
      <c r="S220" s="73" t="str">
        <f t="shared" si="24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19"/>
        <v/>
      </c>
      <c r="O221" s="73" t="str">
        <f t="shared" si="20"/>
        <v/>
      </c>
      <c r="P221" s="73">
        <f t="shared" si="21"/>
        <v>0</v>
      </c>
      <c r="Q221" s="73" t="str">
        <f t="shared" si="22"/>
        <v/>
      </c>
      <c r="R221" s="73" t="str">
        <f t="shared" si="23"/>
        <v/>
      </c>
      <c r="S221" s="73" t="str">
        <f t="shared" si="24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19"/>
        <v/>
      </c>
      <c r="O222" s="73" t="str">
        <f t="shared" si="20"/>
        <v/>
      </c>
      <c r="P222" s="73">
        <f t="shared" si="21"/>
        <v>0</v>
      </c>
      <c r="Q222" s="73" t="str">
        <f t="shared" si="22"/>
        <v/>
      </c>
      <c r="R222" s="73" t="str">
        <f t="shared" si="23"/>
        <v/>
      </c>
      <c r="S222" s="73" t="str">
        <f t="shared" si="24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19"/>
        <v/>
      </c>
      <c r="O223" s="73" t="str">
        <f t="shared" si="20"/>
        <v/>
      </c>
      <c r="P223" s="73">
        <f t="shared" si="21"/>
        <v>0</v>
      </c>
      <c r="Q223" s="73" t="str">
        <f t="shared" si="22"/>
        <v/>
      </c>
      <c r="R223" s="73" t="str">
        <f t="shared" si="23"/>
        <v/>
      </c>
      <c r="S223" s="73" t="str">
        <f t="shared" si="24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19"/>
        <v/>
      </c>
      <c r="O224" s="73" t="str">
        <f t="shared" si="20"/>
        <v/>
      </c>
      <c r="P224" s="73">
        <f t="shared" si="21"/>
        <v>0</v>
      </c>
      <c r="Q224" s="73" t="str">
        <f t="shared" si="22"/>
        <v/>
      </c>
      <c r="R224" s="73" t="str">
        <f t="shared" si="23"/>
        <v/>
      </c>
      <c r="S224" s="73" t="str">
        <f t="shared" si="24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19"/>
        <v/>
      </c>
      <c r="O225" s="73" t="str">
        <f t="shared" si="20"/>
        <v/>
      </c>
      <c r="P225" s="73">
        <f t="shared" si="21"/>
        <v>0</v>
      </c>
      <c r="Q225" s="73" t="str">
        <f t="shared" si="22"/>
        <v/>
      </c>
      <c r="R225" s="73" t="str">
        <f t="shared" si="23"/>
        <v/>
      </c>
      <c r="S225" s="73" t="str">
        <f t="shared" si="24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19"/>
        <v/>
      </c>
      <c r="O226" s="73" t="str">
        <f t="shared" si="20"/>
        <v/>
      </c>
      <c r="P226" s="73">
        <f t="shared" si="21"/>
        <v>0</v>
      </c>
      <c r="Q226" s="73" t="str">
        <f t="shared" si="22"/>
        <v/>
      </c>
      <c r="R226" s="73" t="str">
        <f t="shared" si="23"/>
        <v/>
      </c>
      <c r="S226" s="73" t="str">
        <f t="shared" si="24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19"/>
        <v/>
      </c>
      <c r="O227" s="73" t="str">
        <f t="shared" si="20"/>
        <v/>
      </c>
      <c r="P227" s="73">
        <f t="shared" si="21"/>
        <v>0</v>
      </c>
      <c r="Q227" s="73" t="str">
        <f t="shared" si="22"/>
        <v/>
      </c>
      <c r="R227" s="73" t="str">
        <f t="shared" si="23"/>
        <v/>
      </c>
      <c r="S227" s="73" t="str">
        <f t="shared" si="24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19"/>
        <v/>
      </c>
      <c r="O228" s="73" t="str">
        <f t="shared" si="20"/>
        <v/>
      </c>
      <c r="P228" s="73">
        <f t="shared" si="21"/>
        <v>0</v>
      </c>
      <c r="Q228" s="73" t="str">
        <f t="shared" si="22"/>
        <v/>
      </c>
      <c r="R228" s="73" t="str">
        <f t="shared" si="23"/>
        <v/>
      </c>
      <c r="S228" s="73" t="str">
        <f t="shared" si="24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19"/>
        <v/>
      </c>
      <c r="O229" s="73" t="str">
        <f t="shared" si="20"/>
        <v/>
      </c>
      <c r="P229" s="73">
        <f t="shared" si="21"/>
        <v>0</v>
      </c>
      <c r="Q229" s="73" t="str">
        <f t="shared" si="22"/>
        <v/>
      </c>
      <c r="R229" s="73" t="str">
        <f t="shared" si="23"/>
        <v/>
      </c>
      <c r="S229" s="73" t="str">
        <f t="shared" si="24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19"/>
        <v/>
      </c>
      <c r="O230" s="73" t="str">
        <f t="shared" si="20"/>
        <v/>
      </c>
      <c r="P230" s="73">
        <f t="shared" si="21"/>
        <v>0</v>
      </c>
      <c r="Q230" s="73" t="str">
        <f t="shared" si="22"/>
        <v/>
      </c>
      <c r="R230" s="73" t="str">
        <f t="shared" si="23"/>
        <v/>
      </c>
      <c r="S230" s="73" t="str">
        <f t="shared" si="24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19"/>
        <v/>
      </c>
      <c r="O231" s="73" t="str">
        <f t="shared" si="20"/>
        <v/>
      </c>
      <c r="P231" s="73">
        <f t="shared" si="21"/>
        <v>0</v>
      </c>
      <c r="Q231" s="73" t="str">
        <f t="shared" si="22"/>
        <v/>
      </c>
      <c r="R231" s="73" t="str">
        <f t="shared" si="23"/>
        <v/>
      </c>
      <c r="S231" s="73" t="str">
        <f t="shared" si="24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19"/>
        <v/>
      </c>
      <c r="O232" s="73" t="str">
        <f t="shared" si="20"/>
        <v/>
      </c>
      <c r="P232" s="73">
        <f t="shared" si="21"/>
        <v>0</v>
      </c>
      <c r="Q232" s="73" t="str">
        <f t="shared" si="22"/>
        <v/>
      </c>
      <c r="R232" s="73" t="str">
        <f t="shared" si="23"/>
        <v/>
      </c>
      <c r="S232" s="73" t="str">
        <f t="shared" si="24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19"/>
        <v/>
      </c>
      <c r="O233" s="73" t="str">
        <f t="shared" si="20"/>
        <v/>
      </c>
      <c r="P233" s="73">
        <f t="shared" si="21"/>
        <v>0</v>
      </c>
      <c r="Q233" s="73" t="str">
        <f t="shared" si="22"/>
        <v/>
      </c>
      <c r="R233" s="73" t="str">
        <f t="shared" si="23"/>
        <v/>
      </c>
      <c r="S233" s="73" t="str">
        <f t="shared" si="24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19"/>
        <v/>
      </c>
      <c r="O234" s="73" t="str">
        <f t="shared" si="20"/>
        <v/>
      </c>
      <c r="P234" s="73">
        <f t="shared" si="21"/>
        <v>0</v>
      </c>
      <c r="Q234" s="73" t="str">
        <f t="shared" si="22"/>
        <v/>
      </c>
      <c r="R234" s="73" t="str">
        <f t="shared" si="23"/>
        <v/>
      </c>
      <c r="S234" s="73" t="str">
        <f t="shared" si="24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19"/>
        <v/>
      </c>
      <c r="O235" s="73" t="str">
        <f t="shared" si="20"/>
        <v/>
      </c>
      <c r="P235" s="73">
        <f t="shared" si="21"/>
        <v>0</v>
      </c>
      <c r="Q235" s="73" t="str">
        <f t="shared" si="22"/>
        <v/>
      </c>
      <c r="R235" s="73" t="str">
        <f t="shared" si="23"/>
        <v/>
      </c>
      <c r="S235" s="73" t="str">
        <f t="shared" si="24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19"/>
        <v/>
      </c>
      <c r="O236" s="73" t="str">
        <f t="shared" si="20"/>
        <v/>
      </c>
      <c r="P236" s="73">
        <f t="shared" si="21"/>
        <v>0</v>
      </c>
      <c r="Q236" s="73" t="str">
        <f t="shared" si="22"/>
        <v/>
      </c>
      <c r="R236" s="73" t="str">
        <f t="shared" si="23"/>
        <v/>
      </c>
      <c r="S236" s="73" t="str">
        <f t="shared" si="24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19"/>
        <v/>
      </c>
      <c r="O237" s="73" t="str">
        <f t="shared" si="20"/>
        <v/>
      </c>
      <c r="P237" s="73">
        <f t="shared" si="21"/>
        <v>0</v>
      </c>
      <c r="Q237" s="73" t="str">
        <f t="shared" si="22"/>
        <v/>
      </c>
      <c r="R237" s="73" t="str">
        <f t="shared" si="23"/>
        <v/>
      </c>
      <c r="S237" s="73" t="str">
        <f t="shared" si="24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19"/>
        <v/>
      </c>
      <c r="O238" s="73" t="str">
        <f t="shared" si="20"/>
        <v/>
      </c>
      <c r="P238" s="73">
        <f t="shared" si="21"/>
        <v>0</v>
      </c>
      <c r="Q238" s="73" t="str">
        <f t="shared" si="22"/>
        <v/>
      </c>
      <c r="R238" s="73" t="str">
        <f t="shared" si="23"/>
        <v/>
      </c>
      <c r="S238" s="73" t="str">
        <f t="shared" si="24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19"/>
        <v/>
      </c>
      <c r="O239" s="73" t="str">
        <f t="shared" si="20"/>
        <v/>
      </c>
      <c r="P239" s="73">
        <f t="shared" si="21"/>
        <v>0</v>
      </c>
      <c r="Q239" s="73" t="str">
        <f t="shared" si="22"/>
        <v/>
      </c>
      <c r="R239" s="73" t="str">
        <f t="shared" si="23"/>
        <v/>
      </c>
      <c r="S239" s="73" t="str">
        <f t="shared" si="24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19"/>
        <v/>
      </c>
      <c r="O240" s="73" t="str">
        <f t="shared" si="20"/>
        <v/>
      </c>
      <c r="P240" s="73">
        <f t="shared" si="21"/>
        <v>0</v>
      </c>
      <c r="Q240" s="73" t="str">
        <f t="shared" si="22"/>
        <v/>
      </c>
      <c r="R240" s="73" t="str">
        <f t="shared" si="23"/>
        <v/>
      </c>
      <c r="S240" s="73" t="str">
        <f t="shared" si="24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19"/>
        <v/>
      </c>
      <c r="O241" s="73" t="str">
        <f t="shared" si="20"/>
        <v/>
      </c>
      <c r="P241" s="73">
        <f t="shared" si="21"/>
        <v>0</v>
      </c>
      <c r="Q241" s="73" t="str">
        <f t="shared" si="22"/>
        <v/>
      </c>
      <c r="R241" s="73" t="str">
        <f t="shared" si="23"/>
        <v/>
      </c>
      <c r="S241" s="73" t="str">
        <f t="shared" si="24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19"/>
        <v/>
      </c>
      <c r="O242" s="73" t="str">
        <f t="shared" si="20"/>
        <v/>
      </c>
      <c r="P242" s="73">
        <f t="shared" si="21"/>
        <v>0</v>
      </c>
      <c r="Q242" s="73" t="str">
        <f t="shared" si="22"/>
        <v/>
      </c>
      <c r="R242" s="73" t="str">
        <f t="shared" si="23"/>
        <v/>
      </c>
      <c r="S242" s="73" t="str">
        <f t="shared" si="24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19"/>
        <v/>
      </c>
      <c r="O243" s="73" t="str">
        <f t="shared" si="20"/>
        <v/>
      </c>
      <c r="P243" s="73">
        <f t="shared" si="21"/>
        <v>0</v>
      </c>
      <c r="Q243" s="73" t="str">
        <f t="shared" si="22"/>
        <v/>
      </c>
      <c r="R243" s="73" t="str">
        <f t="shared" si="23"/>
        <v/>
      </c>
      <c r="S243" s="73" t="str">
        <f t="shared" si="24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19"/>
        <v/>
      </c>
      <c r="O244" s="73" t="str">
        <f t="shared" si="20"/>
        <v/>
      </c>
      <c r="P244" s="73">
        <f t="shared" si="21"/>
        <v>0</v>
      </c>
      <c r="Q244" s="73" t="str">
        <f t="shared" si="22"/>
        <v/>
      </c>
      <c r="R244" s="73" t="str">
        <f t="shared" si="23"/>
        <v/>
      </c>
      <c r="S244" s="73" t="str">
        <f t="shared" si="24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19"/>
        <v/>
      </c>
      <c r="O245" s="73" t="str">
        <f t="shared" si="20"/>
        <v/>
      </c>
      <c r="P245" s="73">
        <f t="shared" si="21"/>
        <v>0</v>
      </c>
      <c r="Q245" s="73" t="str">
        <f t="shared" si="22"/>
        <v/>
      </c>
      <c r="R245" s="73" t="str">
        <f t="shared" si="23"/>
        <v/>
      </c>
      <c r="S245" s="73" t="str">
        <f t="shared" si="24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19"/>
        <v/>
      </c>
      <c r="O246" s="73" t="str">
        <f t="shared" si="20"/>
        <v/>
      </c>
      <c r="P246" s="73">
        <f t="shared" si="21"/>
        <v>0</v>
      </c>
      <c r="Q246" s="73" t="str">
        <f t="shared" si="22"/>
        <v/>
      </c>
      <c r="R246" s="73" t="str">
        <f t="shared" si="23"/>
        <v/>
      </c>
      <c r="S246" s="73" t="str">
        <f t="shared" si="24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19"/>
        <v/>
      </c>
      <c r="O247" s="73" t="str">
        <f t="shared" si="20"/>
        <v/>
      </c>
      <c r="P247" s="73">
        <f t="shared" si="21"/>
        <v>0</v>
      </c>
      <c r="Q247" s="73" t="str">
        <f t="shared" si="22"/>
        <v/>
      </c>
      <c r="R247" s="73" t="str">
        <f t="shared" si="23"/>
        <v/>
      </c>
      <c r="S247" s="73" t="str">
        <f t="shared" si="24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19"/>
        <v/>
      </c>
      <c r="O248" s="73" t="str">
        <f t="shared" si="20"/>
        <v/>
      </c>
      <c r="P248" s="73">
        <f t="shared" si="21"/>
        <v>0</v>
      </c>
      <c r="Q248" s="73" t="str">
        <f t="shared" si="22"/>
        <v/>
      </c>
      <c r="R248" s="73" t="str">
        <f t="shared" si="23"/>
        <v/>
      </c>
      <c r="S248" s="73" t="str">
        <f t="shared" si="24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19"/>
        <v/>
      </c>
      <c r="O249" s="73" t="str">
        <f t="shared" si="20"/>
        <v/>
      </c>
      <c r="P249" s="73">
        <f t="shared" si="21"/>
        <v>0</v>
      </c>
      <c r="Q249" s="73" t="str">
        <f t="shared" si="22"/>
        <v/>
      </c>
      <c r="R249" s="73" t="str">
        <f t="shared" si="23"/>
        <v/>
      </c>
      <c r="S249" s="73" t="str">
        <f t="shared" si="24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19"/>
        <v/>
      </c>
      <c r="O250" s="73" t="str">
        <f t="shared" si="20"/>
        <v/>
      </c>
      <c r="P250" s="73">
        <f t="shared" si="21"/>
        <v>0</v>
      </c>
      <c r="Q250" s="73" t="str">
        <f t="shared" si="22"/>
        <v/>
      </c>
      <c r="R250" s="73" t="str">
        <f t="shared" si="23"/>
        <v/>
      </c>
      <c r="S250" s="73" t="str">
        <f t="shared" si="24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19"/>
        <v/>
      </c>
      <c r="O251" s="73" t="str">
        <f t="shared" si="20"/>
        <v/>
      </c>
      <c r="P251" s="73">
        <f t="shared" si="21"/>
        <v>0</v>
      </c>
      <c r="Q251" s="73" t="str">
        <f t="shared" si="22"/>
        <v/>
      </c>
      <c r="R251" s="73" t="str">
        <f t="shared" si="23"/>
        <v/>
      </c>
      <c r="S251" s="73" t="str">
        <f t="shared" si="24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19"/>
        <v/>
      </c>
      <c r="O252" s="73" t="str">
        <f t="shared" si="20"/>
        <v/>
      </c>
      <c r="P252" s="73">
        <f t="shared" si="21"/>
        <v>0</v>
      </c>
      <c r="Q252" s="73" t="str">
        <f t="shared" si="22"/>
        <v/>
      </c>
      <c r="R252" s="73" t="str">
        <f t="shared" si="23"/>
        <v/>
      </c>
      <c r="S252" s="73" t="str">
        <f t="shared" si="24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19"/>
        <v/>
      </c>
      <c r="O253" s="73" t="str">
        <f t="shared" si="20"/>
        <v/>
      </c>
      <c r="P253" s="73">
        <f t="shared" si="21"/>
        <v>0</v>
      </c>
      <c r="Q253" s="73" t="str">
        <f t="shared" si="22"/>
        <v/>
      </c>
      <c r="R253" s="73" t="str">
        <f t="shared" si="23"/>
        <v/>
      </c>
      <c r="S253" s="73" t="str">
        <f t="shared" si="24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19"/>
        <v/>
      </c>
      <c r="O254" s="73" t="str">
        <f t="shared" si="20"/>
        <v/>
      </c>
      <c r="P254" s="73">
        <f t="shared" si="21"/>
        <v>0</v>
      </c>
      <c r="Q254" s="73" t="str">
        <f t="shared" si="22"/>
        <v/>
      </c>
      <c r="R254" s="73" t="str">
        <f t="shared" si="23"/>
        <v/>
      </c>
      <c r="S254" s="73" t="str">
        <f t="shared" si="24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19"/>
        <v/>
      </c>
      <c r="O255" s="73" t="str">
        <f t="shared" si="20"/>
        <v/>
      </c>
      <c r="P255" s="73">
        <f t="shared" si="21"/>
        <v>0</v>
      </c>
      <c r="Q255" s="73" t="str">
        <f t="shared" si="22"/>
        <v/>
      </c>
      <c r="R255" s="73" t="str">
        <f t="shared" si="23"/>
        <v/>
      </c>
      <c r="S255" s="73" t="str">
        <f t="shared" si="24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19"/>
        <v/>
      </c>
      <c r="O256" s="73" t="str">
        <f t="shared" si="20"/>
        <v/>
      </c>
      <c r="P256" s="73">
        <f t="shared" si="21"/>
        <v>0</v>
      </c>
      <c r="Q256" s="73" t="str">
        <f t="shared" si="22"/>
        <v/>
      </c>
      <c r="R256" s="73" t="str">
        <f t="shared" si="23"/>
        <v/>
      </c>
      <c r="S256" s="73" t="str">
        <f t="shared" si="24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19"/>
        <v/>
      </c>
      <c r="O257" s="73" t="str">
        <f t="shared" si="20"/>
        <v/>
      </c>
      <c r="P257" s="73">
        <f t="shared" si="21"/>
        <v>0</v>
      </c>
      <c r="Q257" s="73" t="str">
        <f t="shared" si="22"/>
        <v/>
      </c>
      <c r="R257" s="73" t="str">
        <f t="shared" si="23"/>
        <v/>
      </c>
      <c r="S257" s="73" t="str">
        <f t="shared" si="24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19"/>
        <v/>
      </c>
      <c r="O258" s="73" t="str">
        <f t="shared" si="20"/>
        <v/>
      </c>
      <c r="P258" s="73">
        <f t="shared" si="21"/>
        <v>0</v>
      </c>
      <c r="Q258" s="73" t="str">
        <f t="shared" si="22"/>
        <v/>
      </c>
      <c r="R258" s="73" t="str">
        <f t="shared" si="23"/>
        <v/>
      </c>
      <c r="S258" s="73" t="str">
        <f t="shared" si="24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19"/>
        <v/>
      </c>
      <c r="O259" s="73" t="str">
        <f t="shared" si="20"/>
        <v/>
      </c>
      <c r="P259" s="73">
        <f t="shared" si="21"/>
        <v>0</v>
      </c>
      <c r="Q259" s="73" t="str">
        <f t="shared" si="22"/>
        <v/>
      </c>
      <c r="R259" s="73" t="str">
        <f t="shared" si="23"/>
        <v/>
      </c>
      <c r="S259" s="73" t="str">
        <f t="shared" si="24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19"/>
        <v/>
      </c>
      <c r="O260" s="73" t="str">
        <f t="shared" si="20"/>
        <v/>
      </c>
      <c r="P260" s="73">
        <f t="shared" si="21"/>
        <v>0</v>
      </c>
      <c r="Q260" s="73" t="str">
        <f t="shared" si="22"/>
        <v/>
      </c>
      <c r="R260" s="73" t="str">
        <f t="shared" si="23"/>
        <v/>
      </c>
      <c r="S260" s="73" t="str">
        <f t="shared" si="24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19"/>
        <v/>
      </c>
      <c r="O261" s="73" t="str">
        <f t="shared" si="20"/>
        <v/>
      </c>
      <c r="P261" s="73">
        <f t="shared" si="21"/>
        <v>0</v>
      </c>
      <c r="Q261" s="73" t="str">
        <f t="shared" si="22"/>
        <v/>
      </c>
      <c r="R261" s="73" t="str">
        <f t="shared" si="23"/>
        <v/>
      </c>
      <c r="S261" s="73" t="str">
        <f t="shared" si="24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19"/>
        <v/>
      </c>
      <c r="O262" s="73" t="str">
        <f t="shared" si="20"/>
        <v/>
      </c>
      <c r="P262" s="73">
        <f t="shared" si="21"/>
        <v>0</v>
      </c>
      <c r="Q262" s="73" t="str">
        <f t="shared" si="22"/>
        <v/>
      </c>
      <c r="R262" s="73" t="str">
        <f t="shared" si="23"/>
        <v/>
      </c>
      <c r="S262" s="73" t="str">
        <f t="shared" si="24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19"/>
        <v/>
      </c>
      <c r="O263" s="73" t="str">
        <f t="shared" si="20"/>
        <v/>
      </c>
      <c r="P263" s="73">
        <f t="shared" si="21"/>
        <v>0</v>
      </c>
      <c r="Q263" s="73" t="str">
        <f t="shared" si="22"/>
        <v/>
      </c>
      <c r="R263" s="73" t="str">
        <f t="shared" si="23"/>
        <v/>
      </c>
      <c r="S263" s="73" t="str">
        <f t="shared" si="24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19"/>
        <v/>
      </c>
      <c r="O264" s="73" t="str">
        <f t="shared" si="20"/>
        <v/>
      </c>
      <c r="P264" s="73">
        <f t="shared" si="21"/>
        <v>0</v>
      </c>
      <c r="Q264" s="73" t="str">
        <f t="shared" si="22"/>
        <v/>
      </c>
      <c r="R264" s="73" t="str">
        <f t="shared" si="23"/>
        <v/>
      </c>
      <c r="S264" s="73" t="str">
        <f t="shared" si="24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19"/>
        <v/>
      </c>
      <c r="O265" s="73" t="str">
        <f t="shared" si="20"/>
        <v/>
      </c>
      <c r="P265" s="73">
        <f t="shared" si="21"/>
        <v>0</v>
      </c>
      <c r="Q265" s="73" t="str">
        <f t="shared" si="22"/>
        <v/>
      </c>
      <c r="R265" s="73" t="str">
        <f t="shared" si="23"/>
        <v/>
      </c>
      <c r="S265" s="73" t="str">
        <f t="shared" si="24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19"/>
        <v/>
      </c>
      <c r="O266" s="73" t="str">
        <f t="shared" si="20"/>
        <v/>
      </c>
      <c r="P266" s="73">
        <f t="shared" si="21"/>
        <v>0</v>
      </c>
      <c r="Q266" s="73" t="str">
        <f t="shared" si="22"/>
        <v/>
      </c>
      <c r="R266" s="73" t="str">
        <f t="shared" si="23"/>
        <v/>
      </c>
      <c r="S266" s="73" t="str">
        <f t="shared" si="24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19"/>
        <v/>
      </c>
      <c r="O267" s="73" t="str">
        <f t="shared" si="20"/>
        <v/>
      </c>
      <c r="P267" s="73">
        <f t="shared" si="21"/>
        <v>0</v>
      </c>
      <c r="Q267" s="73" t="str">
        <f t="shared" si="22"/>
        <v/>
      </c>
      <c r="R267" s="73" t="str">
        <f t="shared" si="23"/>
        <v/>
      </c>
      <c r="S267" s="73" t="str">
        <f t="shared" si="24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19"/>
        <v/>
      </c>
      <c r="O268" s="73" t="str">
        <f t="shared" si="20"/>
        <v/>
      </c>
      <c r="P268" s="73">
        <f t="shared" si="21"/>
        <v>0</v>
      </c>
      <c r="Q268" s="73" t="str">
        <f t="shared" si="22"/>
        <v/>
      </c>
      <c r="R268" s="73" t="str">
        <f t="shared" si="23"/>
        <v/>
      </c>
      <c r="S268" s="73" t="str">
        <f t="shared" si="24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19"/>
        <v/>
      </c>
      <c r="O269" s="73" t="str">
        <f t="shared" si="20"/>
        <v/>
      </c>
      <c r="P269" s="73">
        <f t="shared" si="21"/>
        <v>0</v>
      </c>
      <c r="Q269" s="73" t="str">
        <f t="shared" si="22"/>
        <v/>
      </c>
      <c r="R269" s="73" t="str">
        <f t="shared" si="23"/>
        <v/>
      </c>
      <c r="S269" s="73" t="str">
        <f t="shared" si="24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si="19"/>
        <v/>
      </c>
      <c r="O270" s="73" t="str">
        <f t="shared" si="20"/>
        <v/>
      </c>
      <c r="P270" s="73">
        <f t="shared" si="21"/>
        <v>0</v>
      </c>
      <c r="Q270" s="73" t="str">
        <f t="shared" si="22"/>
        <v/>
      </c>
      <c r="R270" s="73" t="str">
        <f t="shared" si="23"/>
        <v/>
      </c>
      <c r="S270" s="73" t="str">
        <f t="shared" si="24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ref="M271:M334" si="25">IF(G271&amp;I271&amp;J271&amp;K271&amp;L271="","",G271+I271+J271-K271-L271)</f>
        <v/>
      </c>
      <c r="O271" s="73" t="str">
        <f t="shared" ref="O271:O334" si="26">IF($H271="E",G271,"")</f>
        <v/>
      </c>
      <c r="P271" s="73">
        <f t="shared" si="21"/>
        <v>0</v>
      </c>
      <c r="Q271" s="73" t="str">
        <f t="shared" si="22"/>
        <v/>
      </c>
      <c r="R271" s="73" t="str">
        <f t="shared" si="23"/>
        <v/>
      </c>
      <c r="S271" s="73" t="str">
        <f t="shared" si="24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5"/>
        <v/>
      </c>
      <c r="O272" s="73" t="str">
        <f t="shared" si="26"/>
        <v/>
      </c>
      <c r="P272" s="73">
        <f t="shared" ref="P272:P335" si="27">IF($H272=0%,G272,"")</f>
        <v>0</v>
      </c>
      <c r="Q272" s="73" t="str">
        <f t="shared" ref="Q272:Q335" si="28">IF(OR($H272=2%,$H272=6%,$H272=8%),$I272/$H272,IF($H272="0% Decreto",G272,""))</f>
        <v/>
      </c>
      <c r="R272" s="73" t="str">
        <f t="shared" ref="R272:R335" si="29">IF(OR($H272=15%,$H272=16%),$I272/$H272,"")</f>
        <v/>
      </c>
      <c r="S272" s="73" t="str">
        <f t="shared" ref="S272:S335" si="30">IF(H272="8% Zona Fronteriza",I272/0.08,"")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5"/>
        <v/>
      </c>
      <c r="O273" s="73" t="str">
        <f t="shared" si="26"/>
        <v/>
      </c>
      <c r="P273" s="73">
        <f t="shared" si="27"/>
        <v>0</v>
      </c>
      <c r="Q273" s="73" t="str">
        <f t="shared" si="28"/>
        <v/>
      </c>
      <c r="R273" s="73" t="str">
        <f t="shared" si="29"/>
        <v/>
      </c>
      <c r="S273" s="73" t="str">
        <f t="shared" si="30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5"/>
        <v/>
      </c>
      <c r="O274" s="73" t="str">
        <f t="shared" si="26"/>
        <v/>
      </c>
      <c r="P274" s="73">
        <f t="shared" si="27"/>
        <v>0</v>
      </c>
      <c r="Q274" s="73" t="str">
        <f t="shared" si="28"/>
        <v/>
      </c>
      <c r="R274" s="73" t="str">
        <f t="shared" si="29"/>
        <v/>
      </c>
      <c r="S274" s="73" t="str">
        <f t="shared" si="30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5"/>
        <v/>
      </c>
      <c r="O275" s="73" t="str">
        <f t="shared" si="26"/>
        <v/>
      </c>
      <c r="P275" s="73">
        <f t="shared" si="27"/>
        <v>0</v>
      </c>
      <c r="Q275" s="73" t="str">
        <f t="shared" si="28"/>
        <v/>
      </c>
      <c r="R275" s="73" t="str">
        <f t="shared" si="29"/>
        <v/>
      </c>
      <c r="S275" s="73" t="str">
        <f t="shared" si="30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5"/>
        <v/>
      </c>
      <c r="O276" s="73" t="str">
        <f t="shared" si="26"/>
        <v/>
      </c>
      <c r="P276" s="73">
        <f t="shared" si="27"/>
        <v>0</v>
      </c>
      <c r="Q276" s="73" t="str">
        <f t="shared" si="28"/>
        <v/>
      </c>
      <c r="R276" s="73" t="str">
        <f t="shared" si="29"/>
        <v/>
      </c>
      <c r="S276" s="73" t="str">
        <f t="shared" si="30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5"/>
        <v/>
      </c>
      <c r="O277" s="73" t="str">
        <f t="shared" si="26"/>
        <v/>
      </c>
      <c r="P277" s="73">
        <f t="shared" si="27"/>
        <v>0</v>
      </c>
      <c r="Q277" s="73" t="str">
        <f t="shared" si="28"/>
        <v/>
      </c>
      <c r="R277" s="73" t="str">
        <f t="shared" si="29"/>
        <v/>
      </c>
      <c r="S277" s="73" t="str">
        <f t="shared" si="30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5"/>
        <v/>
      </c>
      <c r="O278" s="73" t="str">
        <f t="shared" si="26"/>
        <v/>
      </c>
      <c r="P278" s="73">
        <f t="shared" si="27"/>
        <v>0</v>
      </c>
      <c r="Q278" s="73" t="str">
        <f t="shared" si="28"/>
        <v/>
      </c>
      <c r="R278" s="73" t="str">
        <f t="shared" si="29"/>
        <v/>
      </c>
      <c r="S278" s="73" t="str">
        <f t="shared" si="30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5"/>
        <v/>
      </c>
      <c r="O279" s="73" t="str">
        <f t="shared" si="26"/>
        <v/>
      </c>
      <c r="P279" s="73">
        <f t="shared" si="27"/>
        <v>0</v>
      </c>
      <c r="Q279" s="73" t="str">
        <f t="shared" si="28"/>
        <v/>
      </c>
      <c r="R279" s="73" t="str">
        <f t="shared" si="29"/>
        <v/>
      </c>
      <c r="S279" s="73" t="str">
        <f t="shared" si="30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5"/>
        <v/>
      </c>
      <c r="O280" s="73" t="str">
        <f t="shared" si="26"/>
        <v/>
      </c>
      <c r="P280" s="73">
        <f t="shared" si="27"/>
        <v>0</v>
      </c>
      <c r="Q280" s="73" t="str">
        <f t="shared" si="28"/>
        <v/>
      </c>
      <c r="R280" s="73" t="str">
        <f t="shared" si="29"/>
        <v/>
      </c>
      <c r="S280" s="73" t="str">
        <f t="shared" si="30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5"/>
        <v/>
      </c>
      <c r="O281" s="73" t="str">
        <f t="shared" si="26"/>
        <v/>
      </c>
      <c r="P281" s="73">
        <f t="shared" si="27"/>
        <v>0</v>
      </c>
      <c r="Q281" s="73" t="str">
        <f t="shared" si="28"/>
        <v/>
      </c>
      <c r="R281" s="73" t="str">
        <f t="shared" si="29"/>
        <v/>
      </c>
      <c r="S281" s="73" t="str">
        <f t="shared" si="30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5"/>
        <v/>
      </c>
      <c r="O282" s="73" t="str">
        <f t="shared" si="26"/>
        <v/>
      </c>
      <c r="P282" s="73">
        <f t="shared" si="27"/>
        <v>0</v>
      </c>
      <c r="Q282" s="73" t="str">
        <f t="shared" si="28"/>
        <v/>
      </c>
      <c r="R282" s="73" t="str">
        <f t="shared" si="29"/>
        <v/>
      </c>
      <c r="S282" s="73" t="str">
        <f t="shared" si="30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5"/>
        <v/>
      </c>
      <c r="O283" s="73" t="str">
        <f t="shared" si="26"/>
        <v/>
      </c>
      <c r="P283" s="73">
        <f t="shared" si="27"/>
        <v>0</v>
      </c>
      <c r="Q283" s="73" t="str">
        <f t="shared" si="28"/>
        <v/>
      </c>
      <c r="R283" s="73" t="str">
        <f t="shared" si="29"/>
        <v/>
      </c>
      <c r="S283" s="73" t="str">
        <f t="shared" si="30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5"/>
        <v/>
      </c>
      <c r="O284" s="73" t="str">
        <f t="shared" si="26"/>
        <v/>
      </c>
      <c r="P284" s="73">
        <f t="shared" si="27"/>
        <v>0</v>
      </c>
      <c r="Q284" s="73" t="str">
        <f t="shared" si="28"/>
        <v/>
      </c>
      <c r="R284" s="73" t="str">
        <f t="shared" si="29"/>
        <v/>
      </c>
      <c r="S284" s="73" t="str">
        <f t="shared" si="30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5"/>
        <v/>
      </c>
      <c r="O285" s="73" t="str">
        <f t="shared" si="26"/>
        <v/>
      </c>
      <c r="P285" s="73">
        <f t="shared" si="27"/>
        <v>0</v>
      </c>
      <c r="Q285" s="73" t="str">
        <f t="shared" si="28"/>
        <v/>
      </c>
      <c r="R285" s="73" t="str">
        <f t="shared" si="29"/>
        <v/>
      </c>
      <c r="S285" s="73" t="str">
        <f t="shared" si="30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5"/>
        <v/>
      </c>
      <c r="O286" s="73" t="str">
        <f t="shared" si="26"/>
        <v/>
      </c>
      <c r="P286" s="73">
        <f t="shared" si="27"/>
        <v>0</v>
      </c>
      <c r="Q286" s="73" t="str">
        <f t="shared" si="28"/>
        <v/>
      </c>
      <c r="R286" s="73" t="str">
        <f t="shared" si="29"/>
        <v/>
      </c>
      <c r="S286" s="73" t="str">
        <f t="shared" si="30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5"/>
        <v/>
      </c>
      <c r="O287" s="73" t="str">
        <f t="shared" si="26"/>
        <v/>
      </c>
      <c r="P287" s="73">
        <f t="shared" si="27"/>
        <v>0</v>
      </c>
      <c r="Q287" s="73" t="str">
        <f t="shared" si="28"/>
        <v/>
      </c>
      <c r="R287" s="73" t="str">
        <f t="shared" si="29"/>
        <v/>
      </c>
      <c r="S287" s="73" t="str">
        <f t="shared" si="30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5"/>
        <v/>
      </c>
      <c r="O288" s="73" t="str">
        <f t="shared" si="26"/>
        <v/>
      </c>
      <c r="P288" s="73">
        <f t="shared" si="27"/>
        <v>0</v>
      </c>
      <c r="Q288" s="73" t="str">
        <f t="shared" si="28"/>
        <v/>
      </c>
      <c r="R288" s="73" t="str">
        <f t="shared" si="29"/>
        <v/>
      </c>
      <c r="S288" s="73" t="str">
        <f t="shared" si="30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5"/>
        <v/>
      </c>
      <c r="O289" s="73" t="str">
        <f t="shared" si="26"/>
        <v/>
      </c>
      <c r="P289" s="73">
        <f t="shared" si="27"/>
        <v>0</v>
      </c>
      <c r="Q289" s="73" t="str">
        <f t="shared" si="28"/>
        <v/>
      </c>
      <c r="R289" s="73" t="str">
        <f t="shared" si="29"/>
        <v/>
      </c>
      <c r="S289" s="73" t="str">
        <f t="shared" si="30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5"/>
        <v/>
      </c>
      <c r="O290" s="73" t="str">
        <f t="shared" si="26"/>
        <v/>
      </c>
      <c r="P290" s="73">
        <f t="shared" si="27"/>
        <v>0</v>
      </c>
      <c r="Q290" s="73" t="str">
        <f t="shared" si="28"/>
        <v/>
      </c>
      <c r="R290" s="73" t="str">
        <f t="shared" si="29"/>
        <v/>
      </c>
      <c r="S290" s="73" t="str">
        <f t="shared" si="30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5"/>
        <v/>
      </c>
      <c r="O291" s="73" t="str">
        <f t="shared" si="26"/>
        <v/>
      </c>
      <c r="P291" s="73">
        <f t="shared" si="27"/>
        <v>0</v>
      </c>
      <c r="Q291" s="73" t="str">
        <f t="shared" si="28"/>
        <v/>
      </c>
      <c r="R291" s="73" t="str">
        <f t="shared" si="29"/>
        <v/>
      </c>
      <c r="S291" s="73" t="str">
        <f t="shared" si="30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5"/>
        <v/>
      </c>
      <c r="O292" s="73" t="str">
        <f t="shared" si="26"/>
        <v/>
      </c>
      <c r="P292" s="73">
        <f t="shared" si="27"/>
        <v>0</v>
      </c>
      <c r="Q292" s="73" t="str">
        <f t="shared" si="28"/>
        <v/>
      </c>
      <c r="R292" s="73" t="str">
        <f t="shared" si="29"/>
        <v/>
      </c>
      <c r="S292" s="73" t="str">
        <f t="shared" si="30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5"/>
        <v/>
      </c>
      <c r="O293" s="73" t="str">
        <f t="shared" si="26"/>
        <v/>
      </c>
      <c r="P293" s="73">
        <f t="shared" si="27"/>
        <v>0</v>
      </c>
      <c r="Q293" s="73" t="str">
        <f t="shared" si="28"/>
        <v/>
      </c>
      <c r="R293" s="73" t="str">
        <f t="shared" si="29"/>
        <v/>
      </c>
      <c r="S293" s="73" t="str">
        <f t="shared" si="30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5"/>
        <v/>
      </c>
      <c r="O294" s="73" t="str">
        <f t="shared" si="26"/>
        <v/>
      </c>
      <c r="P294" s="73">
        <f t="shared" si="27"/>
        <v>0</v>
      </c>
      <c r="Q294" s="73" t="str">
        <f t="shared" si="28"/>
        <v/>
      </c>
      <c r="R294" s="73" t="str">
        <f t="shared" si="29"/>
        <v/>
      </c>
      <c r="S294" s="73" t="str">
        <f t="shared" si="30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5"/>
        <v/>
      </c>
      <c r="O295" s="73" t="str">
        <f t="shared" si="26"/>
        <v/>
      </c>
      <c r="P295" s="73">
        <f t="shared" si="27"/>
        <v>0</v>
      </c>
      <c r="Q295" s="73" t="str">
        <f t="shared" si="28"/>
        <v/>
      </c>
      <c r="R295" s="73" t="str">
        <f t="shared" si="29"/>
        <v/>
      </c>
      <c r="S295" s="73" t="str">
        <f t="shared" si="30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5"/>
        <v/>
      </c>
      <c r="O296" s="73" t="str">
        <f t="shared" si="26"/>
        <v/>
      </c>
      <c r="P296" s="73">
        <f t="shared" si="27"/>
        <v>0</v>
      </c>
      <c r="Q296" s="73" t="str">
        <f t="shared" si="28"/>
        <v/>
      </c>
      <c r="R296" s="73" t="str">
        <f t="shared" si="29"/>
        <v/>
      </c>
      <c r="S296" s="73" t="str">
        <f t="shared" si="30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5"/>
        <v/>
      </c>
      <c r="O297" s="73" t="str">
        <f t="shared" si="26"/>
        <v/>
      </c>
      <c r="P297" s="73">
        <f t="shared" si="27"/>
        <v>0</v>
      </c>
      <c r="Q297" s="73" t="str">
        <f t="shared" si="28"/>
        <v/>
      </c>
      <c r="R297" s="73" t="str">
        <f t="shared" si="29"/>
        <v/>
      </c>
      <c r="S297" s="73" t="str">
        <f t="shared" si="30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5"/>
        <v/>
      </c>
      <c r="O298" s="73" t="str">
        <f t="shared" si="26"/>
        <v/>
      </c>
      <c r="P298" s="73">
        <f t="shared" si="27"/>
        <v>0</v>
      </c>
      <c r="Q298" s="73" t="str">
        <f t="shared" si="28"/>
        <v/>
      </c>
      <c r="R298" s="73" t="str">
        <f t="shared" si="29"/>
        <v/>
      </c>
      <c r="S298" s="73" t="str">
        <f t="shared" si="30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5"/>
        <v/>
      </c>
      <c r="O299" s="73" t="str">
        <f t="shared" si="26"/>
        <v/>
      </c>
      <c r="P299" s="73">
        <f t="shared" si="27"/>
        <v>0</v>
      </c>
      <c r="Q299" s="73" t="str">
        <f t="shared" si="28"/>
        <v/>
      </c>
      <c r="R299" s="73" t="str">
        <f t="shared" si="29"/>
        <v/>
      </c>
      <c r="S299" s="73" t="str">
        <f t="shared" si="30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5"/>
        <v/>
      </c>
      <c r="O300" s="73" t="str">
        <f t="shared" si="26"/>
        <v/>
      </c>
      <c r="P300" s="73">
        <f t="shared" si="27"/>
        <v>0</v>
      </c>
      <c r="Q300" s="73" t="str">
        <f t="shared" si="28"/>
        <v/>
      </c>
      <c r="R300" s="73" t="str">
        <f t="shared" si="29"/>
        <v/>
      </c>
      <c r="S300" s="73" t="str">
        <f t="shared" si="30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5"/>
        <v/>
      </c>
      <c r="O301" s="73" t="str">
        <f t="shared" si="26"/>
        <v/>
      </c>
      <c r="P301" s="73">
        <f t="shared" si="27"/>
        <v>0</v>
      </c>
      <c r="Q301" s="73" t="str">
        <f t="shared" si="28"/>
        <v/>
      </c>
      <c r="R301" s="73" t="str">
        <f t="shared" si="29"/>
        <v/>
      </c>
      <c r="S301" s="73" t="str">
        <f t="shared" si="30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5"/>
        <v/>
      </c>
      <c r="O302" s="73" t="str">
        <f t="shared" si="26"/>
        <v/>
      </c>
      <c r="P302" s="73">
        <f t="shared" si="27"/>
        <v>0</v>
      </c>
      <c r="Q302" s="73" t="str">
        <f t="shared" si="28"/>
        <v/>
      </c>
      <c r="R302" s="73" t="str">
        <f t="shared" si="29"/>
        <v/>
      </c>
      <c r="S302" s="73" t="str">
        <f t="shared" si="30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5"/>
        <v/>
      </c>
      <c r="O303" s="73" t="str">
        <f t="shared" si="26"/>
        <v/>
      </c>
      <c r="P303" s="73">
        <f t="shared" si="27"/>
        <v>0</v>
      </c>
      <c r="Q303" s="73" t="str">
        <f t="shared" si="28"/>
        <v/>
      </c>
      <c r="R303" s="73" t="str">
        <f t="shared" si="29"/>
        <v/>
      </c>
      <c r="S303" s="73" t="str">
        <f t="shared" si="30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5"/>
        <v/>
      </c>
      <c r="O304" s="73" t="str">
        <f t="shared" si="26"/>
        <v/>
      </c>
      <c r="P304" s="73">
        <f t="shared" si="27"/>
        <v>0</v>
      </c>
      <c r="Q304" s="73" t="str">
        <f t="shared" si="28"/>
        <v/>
      </c>
      <c r="R304" s="73" t="str">
        <f t="shared" si="29"/>
        <v/>
      </c>
      <c r="S304" s="73" t="str">
        <f t="shared" si="30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5"/>
        <v/>
      </c>
      <c r="O305" s="73" t="str">
        <f t="shared" si="26"/>
        <v/>
      </c>
      <c r="P305" s="73">
        <f t="shared" si="27"/>
        <v>0</v>
      </c>
      <c r="Q305" s="73" t="str">
        <f t="shared" si="28"/>
        <v/>
      </c>
      <c r="R305" s="73" t="str">
        <f t="shared" si="29"/>
        <v/>
      </c>
      <c r="S305" s="73" t="str">
        <f t="shared" si="30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5"/>
        <v/>
      </c>
      <c r="O306" s="73" t="str">
        <f t="shared" si="26"/>
        <v/>
      </c>
      <c r="P306" s="73">
        <f t="shared" si="27"/>
        <v>0</v>
      </c>
      <c r="Q306" s="73" t="str">
        <f t="shared" si="28"/>
        <v/>
      </c>
      <c r="R306" s="73" t="str">
        <f t="shared" si="29"/>
        <v/>
      </c>
      <c r="S306" s="73" t="str">
        <f t="shared" si="30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5"/>
        <v/>
      </c>
      <c r="O307" s="73" t="str">
        <f t="shared" si="26"/>
        <v/>
      </c>
      <c r="P307" s="73">
        <f t="shared" si="27"/>
        <v>0</v>
      </c>
      <c r="Q307" s="73" t="str">
        <f t="shared" si="28"/>
        <v/>
      </c>
      <c r="R307" s="73" t="str">
        <f t="shared" si="29"/>
        <v/>
      </c>
      <c r="S307" s="73" t="str">
        <f t="shared" si="30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5"/>
        <v/>
      </c>
      <c r="O308" s="73" t="str">
        <f t="shared" si="26"/>
        <v/>
      </c>
      <c r="P308" s="73">
        <f t="shared" si="27"/>
        <v>0</v>
      </c>
      <c r="Q308" s="73" t="str">
        <f t="shared" si="28"/>
        <v/>
      </c>
      <c r="R308" s="73" t="str">
        <f t="shared" si="29"/>
        <v/>
      </c>
      <c r="S308" s="73" t="str">
        <f t="shared" si="30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5"/>
        <v/>
      </c>
      <c r="O309" s="73" t="str">
        <f t="shared" si="26"/>
        <v/>
      </c>
      <c r="P309" s="73">
        <f t="shared" si="27"/>
        <v>0</v>
      </c>
      <c r="Q309" s="73" t="str">
        <f t="shared" si="28"/>
        <v/>
      </c>
      <c r="R309" s="73" t="str">
        <f t="shared" si="29"/>
        <v/>
      </c>
      <c r="S309" s="73" t="str">
        <f t="shared" si="30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5"/>
        <v/>
      </c>
      <c r="O310" s="73" t="str">
        <f t="shared" si="26"/>
        <v/>
      </c>
      <c r="P310" s="73">
        <f t="shared" si="27"/>
        <v>0</v>
      </c>
      <c r="Q310" s="73" t="str">
        <f t="shared" si="28"/>
        <v/>
      </c>
      <c r="R310" s="73" t="str">
        <f t="shared" si="29"/>
        <v/>
      </c>
      <c r="S310" s="73" t="str">
        <f t="shared" si="30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5"/>
        <v/>
      </c>
      <c r="O311" s="73" t="str">
        <f t="shared" si="26"/>
        <v/>
      </c>
      <c r="P311" s="73">
        <f t="shared" si="27"/>
        <v>0</v>
      </c>
      <c r="Q311" s="73" t="str">
        <f t="shared" si="28"/>
        <v/>
      </c>
      <c r="R311" s="73" t="str">
        <f t="shared" si="29"/>
        <v/>
      </c>
      <c r="S311" s="73" t="str">
        <f t="shared" si="30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5"/>
        <v/>
      </c>
      <c r="O312" s="73" t="str">
        <f t="shared" si="26"/>
        <v/>
      </c>
      <c r="P312" s="73">
        <f t="shared" si="27"/>
        <v>0</v>
      </c>
      <c r="Q312" s="73" t="str">
        <f t="shared" si="28"/>
        <v/>
      </c>
      <c r="R312" s="73" t="str">
        <f t="shared" si="29"/>
        <v/>
      </c>
      <c r="S312" s="73" t="str">
        <f t="shared" si="30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5"/>
        <v/>
      </c>
      <c r="O313" s="73" t="str">
        <f t="shared" si="26"/>
        <v/>
      </c>
      <c r="P313" s="73">
        <f t="shared" si="27"/>
        <v>0</v>
      </c>
      <c r="Q313" s="73" t="str">
        <f t="shared" si="28"/>
        <v/>
      </c>
      <c r="R313" s="73" t="str">
        <f t="shared" si="29"/>
        <v/>
      </c>
      <c r="S313" s="73" t="str">
        <f t="shared" si="30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5"/>
        <v/>
      </c>
      <c r="O314" s="73" t="str">
        <f t="shared" si="26"/>
        <v/>
      </c>
      <c r="P314" s="73">
        <f t="shared" si="27"/>
        <v>0</v>
      </c>
      <c r="Q314" s="73" t="str">
        <f t="shared" si="28"/>
        <v/>
      </c>
      <c r="R314" s="73" t="str">
        <f t="shared" si="29"/>
        <v/>
      </c>
      <c r="S314" s="73" t="str">
        <f t="shared" si="30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5"/>
        <v/>
      </c>
      <c r="O315" s="73" t="str">
        <f t="shared" si="26"/>
        <v/>
      </c>
      <c r="P315" s="73">
        <f t="shared" si="27"/>
        <v>0</v>
      </c>
      <c r="Q315" s="73" t="str">
        <f t="shared" si="28"/>
        <v/>
      </c>
      <c r="R315" s="73" t="str">
        <f t="shared" si="29"/>
        <v/>
      </c>
      <c r="S315" s="73" t="str">
        <f t="shared" si="30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5"/>
        <v/>
      </c>
      <c r="O316" s="73" t="str">
        <f t="shared" si="26"/>
        <v/>
      </c>
      <c r="P316" s="73">
        <f t="shared" si="27"/>
        <v>0</v>
      </c>
      <c r="Q316" s="73" t="str">
        <f t="shared" si="28"/>
        <v/>
      </c>
      <c r="R316" s="73" t="str">
        <f t="shared" si="29"/>
        <v/>
      </c>
      <c r="S316" s="73" t="str">
        <f t="shared" si="30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5"/>
        <v/>
      </c>
      <c r="O317" s="73" t="str">
        <f t="shared" si="26"/>
        <v/>
      </c>
      <c r="P317" s="73">
        <f t="shared" si="27"/>
        <v>0</v>
      </c>
      <c r="Q317" s="73" t="str">
        <f t="shared" si="28"/>
        <v/>
      </c>
      <c r="R317" s="73" t="str">
        <f t="shared" si="29"/>
        <v/>
      </c>
      <c r="S317" s="73" t="str">
        <f t="shared" si="30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5"/>
        <v/>
      </c>
      <c r="O318" s="73" t="str">
        <f t="shared" si="26"/>
        <v/>
      </c>
      <c r="P318" s="73">
        <f t="shared" si="27"/>
        <v>0</v>
      </c>
      <c r="Q318" s="73" t="str">
        <f t="shared" si="28"/>
        <v/>
      </c>
      <c r="R318" s="73" t="str">
        <f t="shared" si="29"/>
        <v/>
      </c>
      <c r="S318" s="73" t="str">
        <f t="shared" si="30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5"/>
        <v/>
      </c>
      <c r="O319" s="73" t="str">
        <f t="shared" si="26"/>
        <v/>
      </c>
      <c r="P319" s="73">
        <f t="shared" si="27"/>
        <v>0</v>
      </c>
      <c r="Q319" s="73" t="str">
        <f t="shared" si="28"/>
        <v/>
      </c>
      <c r="R319" s="73" t="str">
        <f t="shared" si="29"/>
        <v/>
      </c>
      <c r="S319" s="73" t="str">
        <f t="shared" si="30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5"/>
        <v/>
      </c>
      <c r="O320" s="73" t="str">
        <f t="shared" si="26"/>
        <v/>
      </c>
      <c r="P320" s="73">
        <f t="shared" si="27"/>
        <v>0</v>
      </c>
      <c r="Q320" s="73" t="str">
        <f t="shared" si="28"/>
        <v/>
      </c>
      <c r="R320" s="73" t="str">
        <f t="shared" si="29"/>
        <v/>
      </c>
      <c r="S320" s="73" t="str">
        <f t="shared" si="30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5"/>
        <v/>
      </c>
      <c r="O321" s="73" t="str">
        <f t="shared" si="26"/>
        <v/>
      </c>
      <c r="P321" s="73">
        <f t="shared" si="27"/>
        <v>0</v>
      </c>
      <c r="Q321" s="73" t="str">
        <f t="shared" si="28"/>
        <v/>
      </c>
      <c r="R321" s="73" t="str">
        <f t="shared" si="29"/>
        <v/>
      </c>
      <c r="S321" s="73" t="str">
        <f t="shared" si="30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5"/>
        <v/>
      </c>
      <c r="O322" s="73" t="str">
        <f t="shared" si="26"/>
        <v/>
      </c>
      <c r="P322" s="73">
        <f t="shared" si="27"/>
        <v>0</v>
      </c>
      <c r="Q322" s="73" t="str">
        <f t="shared" si="28"/>
        <v/>
      </c>
      <c r="R322" s="73" t="str">
        <f t="shared" si="29"/>
        <v/>
      </c>
      <c r="S322" s="73" t="str">
        <f t="shared" si="30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5"/>
        <v/>
      </c>
      <c r="O323" s="73" t="str">
        <f t="shared" si="26"/>
        <v/>
      </c>
      <c r="P323" s="73">
        <f t="shared" si="27"/>
        <v>0</v>
      </c>
      <c r="Q323" s="73" t="str">
        <f t="shared" si="28"/>
        <v/>
      </c>
      <c r="R323" s="73" t="str">
        <f t="shared" si="29"/>
        <v/>
      </c>
      <c r="S323" s="73" t="str">
        <f t="shared" si="30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5"/>
        <v/>
      </c>
      <c r="O324" s="73" t="str">
        <f t="shared" si="26"/>
        <v/>
      </c>
      <c r="P324" s="73">
        <f t="shared" si="27"/>
        <v>0</v>
      </c>
      <c r="Q324" s="73" t="str">
        <f t="shared" si="28"/>
        <v/>
      </c>
      <c r="R324" s="73" t="str">
        <f t="shared" si="29"/>
        <v/>
      </c>
      <c r="S324" s="73" t="str">
        <f t="shared" si="30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5"/>
        <v/>
      </c>
      <c r="O325" s="73" t="str">
        <f t="shared" si="26"/>
        <v/>
      </c>
      <c r="P325" s="73">
        <f t="shared" si="27"/>
        <v>0</v>
      </c>
      <c r="Q325" s="73" t="str">
        <f t="shared" si="28"/>
        <v/>
      </c>
      <c r="R325" s="73" t="str">
        <f t="shared" si="29"/>
        <v/>
      </c>
      <c r="S325" s="73" t="str">
        <f t="shared" si="30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5"/>
        <v/>
      </c>
      <c r="O326" s="73" t="str">
        <f t="shared" si="26"/>
        <v/>
      </c>
      <c r="P326" s="73">
        <f t="shared" si="27"/>
        <v>0</v>
      </c>
      <c r="Q326" s="73" t="str">
        <f t="shared" si="28"/>
        <v/>
      </c>
      <c r="R326" s="73" t="str">
        <f t="shared" si="29"/>
        <v/>
      </c>
      <c r="S326" s="73" t="str">
        <f t="shared" si="30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5"/>
        <v/>
      </c>
      <c r="O327" s="73" t="str">
        <f t="shared" si="26"/>
        <v/>
      </c>
      <c r="P327" s="73">
        <f t="shared" si="27"/>
        <v>0</v>
      </c>
      <c r="Q327" s="73" t="str">
        <f t="shared" si="28"/>
        <v/>
      </c>
      <c r="R327" s="73" t="str">
        <f t="shared" si="29"/>
        <v/>
      </c>
      <c r="S327" s="73" t="str">
        <f t="shared" si="30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5"/>
        <v/>
      </c>
      <c r="O328" s="73" t="str">
        <f t="shared" si="26"/>
        <v/>
      </c>
      <c r="P328" s="73">
        <f t="shared" si="27"/>
        <v>0</v>
      </c>
      <c r="Q328" s="73" t="str">
        <f t="shared" si="28"/>
        <v/>
      </c>
      <c r="R328" s="73" t="str">
        <f t="shared" si="29"/>
        <v/>
      </c>
      <c r="S328" s="73" t="str">
        <f t="shared" si="30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5"/>
        <v/>
      </c>
      <c r="O329" s="73" t="str">
        <f t="shared" si="26"/>
        <v/>
      </c>
      <c r="P329" s="73">
        <f t="shared" si="27"/>
        <v>0</v>
      </c>
      <c r="Q329" s="73" t="str">
        <f t="shared" si="28"/>
        <v/>
      </c>
      <c r="R329" s="73" t="str">
        <f t="shared" si="29"/>
        <v/>
      </c>
      <c r="S329" s="73" t="str">
        <f t="shared" si="30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5"/>
        <v/>
      </c>
      <c r="O330" s="73" t="str">
        <f t="shared" si="26"/>
        <v/>
      </c>
      <c r="P330" s="73">
        <f t="shared" si="27"/>
        <v>0</v>
      </c>
      <c r="Q330" s="73" t="str">
        <f t="shared" si="28"/>
        <v/>
      </c>
      <c r="R330" s="73" t="str">
        <f t="shared" si="29"/>
        <v/>
      </c>
      <c r="S330" s="73" t="str">
        <f t="shared" si="30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5"/>
        <v/>
      </c>
      <c r="O331" s="73" t="str">
        <f t="shared" si="26"/>
        <v/>
      </c>
      <c r="P331" s="73">
        <f t="shared" si="27"/>
        <v>0</v>
      </c>
      <c r="Q331" s="73" t="str">
        <f t="shared" si="28"/>
        <v/>
      </c>
      <c r="R331" s="73" t="str">
        <f t="shared" si="29"/>
        <v/>
      </c>
      <c r="S331" s="73" t="str">
        <f t="shared" si="30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5"/>
        <v/>
      </c>
      <c r="O332" s="73" t="str">
        <f t="shared" si="26"/>
        <v/>
      </c>
      <c r="P332" s="73">
        <f t="shared" si="27"/>
        <v>0</v>
      </c>
      <c r="Q332" s="73" t="str">
        <f t="shared" si="28"/>
        <v/>
      </c>
      <c r="R332" s="73" t="str">
        <f t="shared" si="29"/>
        <v/>
      </c>
      <c r="S332" s="73" t="str">
        <f t="shared" si="30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5"/>
        <v/>
      </c>
      <c r="O333" s="73" t="str">
        <f t="shared" si="26"/>
        <v/>
      </c>
      <c r="P333" s="73">
        <f t="shared" si="27"/>
        <v>0</v>
      </c>
      <c r="Q333" s="73" t="str">
        <f t="shared" si="28"/>
        <v/>
      </c>
      <c r="R333" s="73" t="str">
        <f t="shared" si="29"/>
        <v/>
      </c>
      <c r="S333" s="73" t="str">
        <f t="shared" si="30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si="25"/>
        <v/>
      </c>
      <c r="O334" s="73" t="str">
        <f t="shared" si="26"/>
        <v/>
      </c>
      <c r="P334" s="73">
        <f t="shared" si="27"/>
        <v>0</v>
      </c>
      <c r="Q334" s="73" t="str">
        <f t="shared" si="28"/>
        <v/>
      </c>
      <c r="R334" s="73" t="str">
        <f t="shared" si="29"/>
        <v/>
      </c>
      <c r="S334" s="73" t="str">
        <f t="shared" si="30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ref="M335:M398" si="31">IF(G335&amp;I335&amp;J335&amp;K335&amp;L335="","",G335+I335+J335-K335-L335)</f>
        <v/>
      </c>
      <c r="O335" s="73" t="str">
        <f t="shared" ref="O335:O398" si="32">IF($H335="E",G335,"")</f>
        <v/>
      </c>
      <c r="P335" s="73">
        <f t="shared" si="27"/>
        <v>0</v>
      </c>
      <c r="Q335" s="73" t="str">
        <f t="shared" si="28"/>
        <v/>
      </c>
      <c r="R335" s="73" t="str">
        <f t="shared" si="29"/>
        <v/>
      </c>
      <c r="S335" s="73" t="str">
        <f t="shared" si="30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1"/>
        <v/>
      </c>
      <c r="O336" s="73" t="str">
        <f t="shared" si="32"/>
        <v/>
      </c>
      <c r="P336" s="73">
        <f t="shared" ref="P336:P399" si="33">IF($H336=0%,G336,"")</f>
        <v>0</v>
      </c>
      <c r="Q336" s="73" t="str">
        <f t="shared" ref="Q336:Q399" si="34">IF(OR($H336=2%,$H336=6%,$H336=8%),$I336/$H336,IF($H336="0% Decreto",G336,""))</f>
        <v/>
      </c>
      <c r="R336" s="73" t="str">
        <f t="shared" ref="R336:R399" si="35">IF(OR($H336=15%,$H336=16%),$I336/$H336,"")</f>
        <v/>
      </c>
      <c r="S336" s="73" t="str">
        <f t="shared" ref="S336:S399" si="36">IF(H336="8% Zona Fronteriza",I336/0.08,"")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1"/>
        <v/>
      </c>
      <c r="O337" s="73" t="str">
        <f t="shared" si="32"/>
        <v/>
      </c>
      <c r="P337" s="73">
        <f t="shared" si="33"/>
        <v>0</v>
      </c>
      <c r="Q337" s="73" t="str">
        <f t="shared" si="34"/>
        <v/>
      </c>
      <c r="R337" s="73" t="str">
        <f t="shared" si="35"/>
        <v/>
      </c>
      <c r="S337" s="73" t="str">
        <f t="shared" si="36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1"/>
        <v/>
      </c>
      <c r="O338" s="73" t="str">
        <f t="shared" si="32"/>
        <v/>
      </c>
      <c r="P338" s="73">
        <f t="shared" si="33"/>
        <v>0</v>
      </c>
      <c r="Q338" s="73" t="str">
        <f t="shared" si="34"/>
        <v/>
      </c>
      <c r="R338" s="73" t="str">
        <f t="shared" si="35"/>
        <v/>
      </c>
      <c r="S338" s="73" t="str">
        <f t="shared" si="36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1"/>
        <v/>
      </c>
      <c r="O339" s="73" t="str">
        <f t="shared" si="32"/>
        <v/>
      </c>
      <c r="P339" s="73">
        <f t="shared" si="33"/>
        <v>0</v>
      </c>
      <c r="Q339" s="73" t="str">
        <f t="shared" si="34"/>
        <v/>
      </c>
      <c r="R339" s="73" t="str">
        <f t="shared" si="35"/>
        <v/>
      </c>
      <c r="S339" s="73" t="str">
        <f t="shared" si="36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1"/>
        <v/>
      </c>
      <c r="O340" s="73" t="str">
        <f t="shared" si="32"/>
        <v/>
      </c>
      <c r="P340" s="73">
        <f t="shared" si="33"/>
        <v>0</v>
      </c>
      <c r="Q340" s="73" t="str">
        <f t="shared" si="34"/>
        <v/>
      </c>
      <c r="R340" s="73" t="str">
        <f t="shared" si="35"/>
        <v/>
      </c>
      <c r="S340" s="73" t="str">
        <f t="shared" si="36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1"/>
        <v/>
      </c>
      <c r="O341" s="73" t="str">
        <f t="shared" si="32"/>
        <v/>
      </c>
      <c r="P341" s="73">
        <f t="shared" si="33"/>
        <v>0</v>
      </c>
      <c r="Q341" s="73" t="str">
        <f t="shared" si="34"/>
        <v/>
      </c>
      <c r="R341" s="73" t="str">
        <f t="shared" si="35"/>
        <v/>
      </c>
      <c r="S341" s="73" t="str">
        <f t="shared" si="36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1"/>
        <v/>
      </c>
      <c r="O342" s="73" t="str">
        <f t="shared" si="32"/>
        <v/>
      </c>
      <c r="P342" s="73">
        <f t="shared" si="33"/>
        <v>0</v>
      </c>
      <c r="Q342" s="73" t="str">
        <f t="shared" si="34"/>
        <v/>
      </c>
      <c r="R342" s="73" t="str">
        <f t="shared" si="35"/>
        <v/>
      </c>
      <c r="S342" s="73" t="str">
        <f t="shared" si="36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1"/>
        <v/>
      </c>
      <c r="O343" s="73" t="str">
        <f t="shared" si="32"/>
        <v/>
      </c>
      <c r="P343" s="73">
        <f t="shared" si="33"/>
        <v>0</v>
      </c>
      <c r="Q343" s="73" t="str">
        <f t="shared" si="34"/>
        <v/>
      </c>
      <c r="R343" s="73" t="str">
        <f t="shared" si="35"/>
        <v/>
      </c>
      <c r="S343" s="73" t="str">
        <f t="shared" si="36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1"/>
        <v/>
      </c>
      <c r="O344" s="73" t="str">
        <f t="shared" si="32"/>
        <v/>
      </c>
      <c r="P344" s="73">
        <f t="shared" si="33"/>
        <v>0</v>
      </c>
      <c r="Q344" s="73" t="str">
        <f t="shared" si="34"/>
        <v/>
      </c>
      <c r="R344" s="73" t="str">
        <f t="shared" si="35"/>
        <v/>
      </c>
      <c r="S344" s="73" t="str">
        <f t="shared" si="36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1"/>
        <v/>
      </c>
      <c r="O345" s="73" t="str">
        <f t="shared" si="32"/>
        <v/>
      </c>
      <c r="P345" s="73">
        <f t="shared" si="33"/>
        <v>0</v>
      </c>
      <c r="Q345" s="73" t="str">
        <f t="shared" si="34"/>
        <v/>
      </c>
      <c r="R345" s="73" t="str">
        <f t="shared" si="35"/>
        <v/>
      </c>
      <c r="S345" s="73" t="str">
        <f t="shared" si="36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1"/>
        <v/>
      </c>
      <c r="O346" s="73" t="str">
        <f t="shared" si="32"/>
        <v/>
      </c>
      <c r="P346" s="73">
        <f t="shared" si="33"/>
        <v>0</v>
      </c>
      <c r="Q346" s="73" t="str">
        <f t="shared" si="34"/>
        <v/>
      </c>
      <c r="R346" s="73" t="str">
        <f t="shared" si="35"/>
        <v/>
      </c>
      <c r="S346" s="73" t="str">
        <f t="shared" si="36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1"/>
        <v/>
      </c>
      <c r="O347" s="73" t="str">
        <f t="shared" si="32"/>
        <v/>
      </c>
      <c r="P347" s="73">
        <f t="shared" si="33"/>
        <v>0</v>
      </c>
      <c r="Q347" s="73" t="str">
        <f t="shared" si="34"/>
        <v/>
      </c>
      <c r="R347" s="73" t="str">
        <f t="shared" si="35"/>
        <v/>
      </c>
      <c r="S347" s="73" t="str">
        <f t="shared" si="36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1"/>
        <v/>
      </c>
      <c r="O348" s="73" t="str">
        <f t="shared" si="32"/>
        <v/>
      </c>
      <c r="P348" s="73">
        <f t="shared" si="33"/>
        <v>0</v>
      </c>
      <c r="Q348" s="73" t="str">
        <f t="shared" si="34"/>
        <v/>
      </c>
      <c r="R348" s="73" t="str">
        <f t="shared" si="35"/>
        <v/>
      </c>
      <c r="S348" s="73" t="str">
        <f t="shared" si="36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1"/>
        <v/>
      </c>
      <c r="O349" s="73" t="str">
        <f t="shared" si="32"/>
        <v/>
      </c>
      <c r="P349" s="73">
        <f t="shared" si="33"/>
        <v>0</v>
      </c>
      <c r="Q349" s="73" t="str">
        <f t="shared" si="34"/>
        <v/>
      </c>
      <c r="R349" s="73" t="str">
        <f t="shared" si="35"/>
        <v/>
      </c>
      <c r="S349" s="73" t="str">
        <f t="shared" si="36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1"/>
        <v/>
      </c>
      <c r="O350" s="73" t="str">
        <f t="shared" si="32"/>
        <v/>
      </c>
      <c r="P350" s="73">
        <f t="shared" si="33"/>
        <v>0</v>
      </c>
      <c r="Q350" s="73" t="str">
        <f t="shared" si="34"/>
        <v/>
      </c>
      <c r="R350" s="73" t="str">
        <f t="shared" si="35"/>
        <v/>
      </c>
      <c r="S350" s="73" t="str">
        <f t="shared" si="36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1"/>
        <v/>
      </c>
      <c r="O351" s="73" t="str">
        <f t="shared" si="32"/>
        <v/>
      </c>
      <c r="P351" s="73">
        <f t="shared" si="33"/>
        <v>0</v>
      </c>
      <c r="Q351" s="73" t="str">
        <f t="shared" si="34"/>
        <v/>
      </c>
      <c r="R351" s="73" t="str">
        <f t="shared" si="35"/>
        <v/>
      </c>
      <c r="S351" s="73" t="str">
        <f t="shared" si="36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1"/>
        <v/>
      </c>
      <c r="O352" s="73" t="str">
        <f t="shared" si="32"/>
        <v/>
      </c>
      <c r="P352" s="73">
        <f t="shared" si="33"/>
        <v>0</v>
      </c>
      <c r="Q352" s="73" t="str">
        <f t="shared" si="34"/>
        <v/>
      </c>
      <c r="R352" s="73" t="str">
        <f t="shared" si="35"/>
        <v/>
      </c>
      <c r="S352" s="73" t="str">
        <f t="shared" si="36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1"/>
        <v/>
      </c>
      <c r="O353" s="73" t="str">
        <f t="shared" si="32"/>
        <v/>
      </c>
      <c r="P353" s="73">
        <f t="shared" si="33"/>
        <v>0</v>
      </c>
      <c r="Q353" s="73" t="str">
        <f t="shared" si="34"/>
        <v/>
      </c>
      <c r="R353" s="73" t="str">
        <f t="shared" si="35"/>
        <v/>
      </c>
      <c r="S353" s="73" t="str">
        <f t="shared" si="36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1"/>
        <v/>
      </c>
      <c r="O354" s="73" t="str">
        <f t="shared" si="32"/>
        <v/>
      </c>
      <c r="P354" s="73">
        <f t="shared" si="33"/>
        <v>0</v>
      </c>
      <c r="Q354" s="73" t="str">
        <f t="shared" si="34"/>
        <v/>
      </c>
      <c r="R354" s="73" t="str">
        <f t="shared" si="35"/>
        <v/>
      </c>
      <c r="S354" s="73" t="str">
        <f t="shared" si="36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1"/>
        <v/>
      </c>
      <c r="O355" s="73" t="str">
        <f t="shared" si="32"/>
        <v/>
      </c>
      <c r="P355" s="73">
        <f t="shared" si="33"/>
        <v>0</v>
      </c>
      <c r="Q355" s="73" t="str">
        <f t="shared" si="34"/>
        <v/>
      </c>
      <c r="R355" s="73" t="str">
        <f t="shared" si="35"/>
        <v/>
      </c>
      <c r="S355" s="73" t="str">
        <f t="shared" si="36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1"/>
        <v/>
      </c>
      <c r="O356" s="73" t="str">
        <f t="shared" si="32"/>
        <v/>
      </c>
      <c r="P356" s="73">
        <f t="shared" si="33"/>
        <v>0</v>
      </c>
      <c r="Q356" s="73" t="str">
        <f t="shared" si="34"/>
        <v/>
      </c>
      <c r="R356" s="73" t="str">
        <f t="shared" si="35"/>
        <v/>
      </c>
      <c r="S356" s="73" t="str">
        <f t="shared" si="36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1"/>
        <v/>
      </c>
      <c r="O357" s="73" t="str">
        <f t="shared" si="32"/>
        <v/>
      </c>
      <c r="P357" s="73">
        <f t="shared" si="33"/>
        <v>0</v>
      </c>
      <c r="Q357" s="73" t="str">
        <f t="shared" si="34"/>
        <v/>
      </c>
      <c r="R357" s="73" t="str">
        <f t="shared" si="35"/>
        <v/>
      </c>
      <c r="S357" s="73" t="str">
        <f t="shared" si="36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1"/>
        <v/>
      </c>
      <c r="O358" s="73" t="str">
        <f t="shared" si="32"/>
        <v/>
      </c>
      <c r="P358" s="73">
        <f t="shared" si="33"/>
        <v>0</v>
      </c>
      <c r="Q358" s="73" t="str">
        <f t="shared" si="34"/>
        <v/>
      </c>
      <c r="R358" s="73" t="str">
        <f t="shared" si="35"/>
        <v/>
      </c>
      <c r="S358" s="73" t="str">
        <f t="shared" si="36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1"/>
        <v/>
      </c>
      <c r="O359" s="73" t="str">
        <f t="shared" si="32"/>
        <v/>
      </c>
      <c r="P359" s="73">
        <f t="shared" si="33"/>
        <v>0</v>
      </c>
      <c r="Q359" s="73" t="str">
        <f t="shared" si="34"/>
        <v/>
      </c>
      <c r="R359" s="73" t="str">
        <f t="shared" si="35"/>
        <v/>
      </c>
      <c r="S359" s="73" t="str">
        <f t="shared" si="36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1"/>
        <v/>
      </c>
      <c r="O360" s="73" t="str">
        <f t="shared" si="32"/>
        <v/>
      </c>
      <c r="P360" s="73">
        <f t="shared" si="33"/>
        <v>0</v>
      </c>
      <c r="Q360" s="73" t="str">
        <f t="shared" si="34"/>
        <v/>
      </c>
      <c r="R360" s="73" t="str">
        <f t="shared" si="35"/>
        <v/>
      </c>
      <c r="S360" s="73" t="str">
        <f t="shared" si="36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1"/>
        <v/>
      </c>
      <c r="O361" s="73" t="str">
        <f t="shared" si="32"/>
        <v/>
      </c>
      <c r="P361" s="73">
        <f t="shared" si="33"/>
        <v>0</v>
      </c>
      <c r="Q361" s="73" t="str">
        <f t="shared" si="34"/>
        <v/>
      </c>
      <c r="R361" s="73" t="str">
        <f t="shared" si="35"/>
        <v/>
      </c>
      <c r="S361" s="73" t="str">
        <f t="shared" si="36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1"/>
        <v/>
      </c>
      <c r="O362" s="73" t="str">
        <f t="shared" si="32"/>
        <v/>
      </c>
      <c r="P362" s="73">
        <f t="shared" si="33"/>
        <v>0</v>
      </c>
      <c r="Q362" s="73" t="str">
        <f t="shared" si="34"/>
        <v/>
      </c>
      <c r="R362" s="73" t="str">
        <f t="shared" si="35"/>
        <v/>
      </c>
      <c r="S362" s="73" t="str">
        <f t="shared" si="36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1"/>
        <v/>
      </c>
      <c r="O363" s="73" t="str">
        <f t="shared" si="32"/>
        <v/>
      </c>
      <c r="P363" s="73">
        <f t="shared" si="33"/>
        <v>0</v>
      </c>
      <c r="Q363" s="73" t="str">
        <f t="shared" si="34"/>
        <v/>
      </c>
      <c r="R363" s="73" t="str">
        <f t="shared" si="35"/>
        <v/>
      </c>
      <c r="S363" s="73" t="str">
        <f t="shared" si="36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1"/>
        <v/>
      </c>
      <c r="O364" s="73" t="str">
        <f t="shared" si="32"/>
        <v/>
      </c>
      <c r="P364" s="73">
        <f t="shared" si="33"/>
        <v>0</v>
      </c>
      <c r="Q364" s="73" t="str">
        <f t="shared" si="34"/>
        <v/>
      </c>
      <c r="R364" s="73" t="str">
        <f t="shared" si="35"/>
        <v/>
      </c>
      <c r="S364" s="73" t="str">
        <f t="shared" si="36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1"/>
        <v/>
      </c>
      <c r="O365" s="73" t="str">
        <f t="shared" si="32"/>
        <v/>
      </c>
      <c r="P365" s="73">
        <f t="shared" si="33"/>
        <v>0</v>
      </c>
      <c r="Q365" s="73" t="str">
        <f t="shared" si="34"/>
        <v/>
      </c>
      <c r="R365" s="73" t="str">
        <f t="shared" si="35"/>
        <v/>
      </c>
      <c r="S365" s="73" t="str">
        <f t="shared" si="36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1"/>
        <v/>
      </c>
      <c r="O366" s="73" t="str">
        <f t="shared" si="32"/>
        <v/>
      </c>
      <c r="P366" s="73">
        <f t="shared" si="33"/>
        <v>0</v>
      </c>
      <c r="Q366" s="73" t="str">
        <f t="shared" si="34"/>
        <v/>
      </c>
      <c r="R366" s="73" t="str">
        <f t="shared" si="35"/>
        <v/>
      </c>
      <c r="S366" s="73" t="str">
        <f t="shared" si="36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1"/>
        <v/>
      </c>
      <c r="O367" s="73" t="str">
        <f t="shared" si="32"/>
        <v/>
      </c>
      <c r="P367" s="73">
        <f t="shared" si="33"/>
        <v>0</v>
      </c>
      <c r="Q367" s="73" t="str">
        <f t="shared" si="34"/>
        <v/>
      </c>
      <c r="R367" s="73" t="str">
        <f t="shared" si="35"/>
        <v/>
      </c>
      <c r="S367" s="73" t="str">
        <f t="shared" si="36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1"/>
        <v/>
      </c>
      <c r="O368" s="73" t="str">
        <f t="shared" si="32"/>
        <v/>
      </c>
      <c r="P368" s="73">
        <f t="shared" si="33"/>
        <v>0</v>
      </c>
      <c r="Q368" s="73" t="str">
        <f t="shared" si="34"/>
        <v/>
      </c>
      <c r="R368" s="73" t="str">
        <f t="shared" si="35"/>
        <v/>
      </c>
      <c r="S368" s="73" t="str">
        <f t="shared" si="36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1"/>
        <v/>
      </c>
      <c r="O369" s="73" t="str">
        <f t="shared" si="32"/>
        <v/>
      </c>
      <c r="P369" s="73">
        <f t="shared" si="33"/>
        <v>0</v>
      </c>
      <c r="Q369" s="73" t="str">
        <f t="shared" si="34"/>
        <v/>
      </c>
      <c r="R369" s="73" t="str">
        <f t="shared" si="35"/>
        <v/>
      </c>
      <c r="S369" s="73" t="str">
        <f t="shared" si="36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1"/>
        <v/>
      </c>
      <c r="O370" s="73" t="str">
        <f t="shared" si="32"/>
        <v/>
      </c>
      <c r="P370" s="73">
        <f t="shared" si="33"/>
        <v>0</v>
      </c>
      <c r="Q370" s="73" t="str">
        <f t="shared" si="34"/>
        <v/>
      </c>
      <c r="R370" s="73" t="str">
        <f t="shared" si="35"/>
        <v/>
      </c>
      <c r="S370" s="73" t="str">
        <f t="shared" si="36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1"/>
        <v/>
      </c>
      <c r="O371" s="73" t="str">
        <f t="shared" si="32"/>
        <v/>
      </c>
      <c r="P371" s="73">
        <f t="shared" si="33"/>
        <v>0</v>
      </c>
      <c r="Q371" s="73" t="str">
        <f t="shared" si="34"/>
        <v/>
      </c>
      <c r="R371" s="73" t="str">
        <f t="shared" si="35"/>
        <v/>
      </c>
      <c r="S371" s="73" t="str">
        <f t="shared" si="36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1"/>
        <v/>
      </c>
      <c r="O372" s="73" t="str">
        <f t="shared" si="32"/>
        <v/>
      </c>
      <c r="P372" s="73">
        <f t="shared" si="33"/>
        <v>0</v>
      </c>
      <c r="Q372" s="73" t="str">
        <f t="shared" si="34"/>
        <v/>
      </c>
      <c r="R372" s="73" t="str">
        <f t="shared" si="35"/>
        <v/>
      </c>
      <c r="S372" s="73" t="str">
        <f t="shared" si="36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1"/>
        <v/>
      </c>
      <c r="O373" s="73" t="str">
        <f t="shared" si="32"/>
        <v/>
      </c>
      <c r="P373" s="73">
        <f t="shared" si="33"/>
        <v>0</v>
      </c>
      <c r="Q373" s="73" t="str">
        <f t="shared" si="34"/>
        <v/>
      </c>
      <c r="R373" s="73" t="str">
        <f t="shared" si="35"/>
        <v/>
      </c>
      <c r="S373" s="73" t="str">
        <f t="shared" si="36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1"/>
        <v/>
      </c>
      <c r="O374" s="73" t="str">
        <f t="shared" si="32"/>
        <v/>
      </c>
      <c r="P374" s="73">
        <f t="shared" si="33"/>
        <v>0</v>
      </c>
      <c r="Q374" s="73" t="str">
        <f t="shared" si="34"/>
        <v/>
      </c>
      <c r="R374" s="73" t="str">
        <f t="shared" si="35"/>
        <v/>
      </c>
      <c r="S374" s="73" t="str">
        <f t="shared" si="36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1"/>
        <v/>
      </c>
      <c r="O375" s="73" t="str">
        <f t="shared" si="32"/>
        <v/>
      </c>
      <c r="P375" s="73">
        <f t="shared" si="33"/>
        <v>0</v>
      </c>
      <c r="Q375" s="73" t="str">
        <f t="shared" si="34"/>
        <v/>
      </c>
      <c r="R375" s="73" t="str">
        <f t="shared" si="35"/>
        <v/>
      </c>
      <c r="S375" s="73" t="str">
        <f t="shared" si="36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1"/>
        <v/>
      </c>
      <c r="O376" s="73" t="str">
        <f t="shared" si="32"/>
        <v/>
      </c>
      <c r="P376" s="73">
        <f t="shared" si="33"/>
        <v>0</v>
      </c>
      <c r="Q376" s="73" t="str">
        <f t="shared" si="34"/>
        <v/>
      </c>
      <c r="R376" s="73" t="str">
        <f t="shared" si="35"/>
        <v/>
      </c>
      <c r="S376" s="73" t="str">
        <f t="shared" si="36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1"/>
        <v/>
      </c>
      <c r="O377" s="73" t="str">
        <f t="shared" si="32"/>
        <v/>
      </c>
      <c r="P377" s="73">
        <f t="shared" si="33"/>
        <v>0</v>
      </c>
      <c r="Q377" s="73" t="str">
        <f t="shared" si="34"/>
        <v/>
      </c>
      <c r="R377" s="73" t="str">
        <f t="shared" si="35"/>
        <v/>
      </c>
      <c r="S377" s="73" t="str">
        <f t="shared" si="36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1"/>
        <v/>
      </c>
      <c r="O378" s="73" t="str">
        <f t="shared" si="32"/>
        <v/>
      </c>
      <c r="P378" s="73">
        <f t="shared" si="33"/>
        <v>0</v>
      </c>
      <c r="Q378" s="73" t="str">
        <f t="shared" si="34"/>
        <v/>
      </c>
      <c r="R378" s="73" t="str">
        <f t="shared" si="35"/>
        <v/>
      </c>
      <c r="S378" s="73" t="str">
        <f t="shared" si="36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1"/>
        <v/>
      </c>
      <c r="O379" s="73" t="str">
        <f t="shared" si="32"/>
        <v/>
      </c>
      <c r="P379" s="73">
        <f t="shared" si="33"/>
        <v>0</v>
      </c>
      <c r="Q379" s="73" t="str">
        <f t="shared" si="34"/>
        <v/>
      </c>
      <c r="R379" s="73" t="str">
        <f t="shared" si="35"/>
        <v/>
      </c>
      <c r="S379" s="73" t="str">
        <f t="shared" si="36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1"/>
        <v/>
      </c>
      <c r="O380" s="73" t="str">
        <f t="shared" si="32"/>
        <v/>
      </c>
      <c r="P380" s="73">
        <f t="shared" si="33"/>
        <v>0</v>
      </c>
      <c r="Q380" s="73" t="str">
        <f t="shared" si="34"/>
        <v/>
      </c>
      <c r="R380" s="73" t="str">
        <f t="shared" si="35"/>
        <v/>
      </c>
      <c r="S380" s="73" t="str">
        <f t="shared" si="36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1"/>
        <v/>
      </c>
      <c r="O381" s="73" t="str">
        <f t="shared" si="32"/>
        <v/>
      </c>
      <c r="P381" s="73">
        <f t="shared" si="33"/>
        <v>0</v>
      </c>
      <c r="Q381" s="73" t="str">
        <f t="shared" si="34"/>
        <v/>
      </c>
      <c r="R381" s="73" t="str">
        <f t="shared" si="35"/>
        <v/>
      </c>
      <c r="S381" s="73" t="str">
        <f t="shared" si="36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1"/>
        <v/>
      </c>
      <c r="O382" s="73" t="str">
        <f t="shared" si="32"/>
        <v/>
      </c>
      <c r="P382" s="73">
        <f t="shared" si="33"/>
        <v>0</v>
      </c>
      <c r="Q382" s="73" t="str">
        <f t="shared" si="34"/>
        <v/>
      </c>
      <c r="R382" s="73" t="str">
        <f t="shared" si="35"/>
        <v/>
      </c>
      <c r="S382" s="73" t="str">
        <f t="shared" si="36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1"/>
        <v/>
      </c>
      <c r="O383" s="73" t="str">
        <f t="shared" si="32"/>
        <v/>
      </c>
      <c r="P383" s="73">
        <f t="shared" si="33"/>
        <v>0</v>
      </c>
      <c r="Q383" s="73" t="str">
        <f t="shared" si="34"/>
        <v/>
      </c>
      <c r="R383" s="73" t="str">
        <f t="shared" si="35"/>
        <v/>
      </c>
      <c r="S383" s="73" t="str">
        <f t="shared" si="36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1"/>
        <v/>
      </c>
      <c r="O384" s="73" t="str">
        <f t="shared" si="32"/>
        <v/>
      </c>
      <c r="P384" s="73">
        <f t="shared" si="33"/>
        <v>0</v>
      </c>
      <c r="Q384" s="73" t="str">
        <f t="shared" si="34"/>
        <v/>
      </c>
      <c r="R384" s="73" t="str">
        <f t="shared" si="35"/>
        <v/>
      </c>
      <c r="S384" s="73" t="str">
        <f t="shared" si="36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1"/>
        <v/>
      </c>
      <c r="O385" s="73" t="str">
        <f t="shared" si="32"/>
        <v/>
      </c>
      <c r="P385" s="73">
        <f t="shared" si="33"/>
        <v>0</v>
      </c>
      <c r="Q385" s="73" t="str">
        <f t="shared" si="34"/>
        <v/>
      </c>
      <c r="R385" s="73" t="str">
        <f t="shared" si="35"/>
        <v/>
      </c>
      <c r="S385" s="73" t="str">
        <f t="shared" si="36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1"/>
        <v/>
      </c>
      <c r="O386" s="73" t="str">
        <f t="shared" si="32"/>
        <v/>
      </c>
      <c r="P386" s="73">
        <f t="shared" si="33"/>
        <v>0</v>
      </c>
      <c r="Q386" s="73" t="str">
        <f t="shared" si="34"/>
        <v/>
      </c>
      <c r="R386" s="73" t="str">
        <f t="shared" si="35"/>
        <v/>
      </c>
      <c r="S386" s="73" t="str">
        <f t="shared" si="36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1"/>
        <v/>
      </c>
      <c r="O387" s="73" t="str">
        <f t="shared" si="32"/>
        <v/>
      </c>
      <c r="P387" s="73">
        <f t="shared" si="33"/>
        <v>0</v>
      </c>
      <c r="Q387" s="73" t="str">
        <f t="shared" si="34"/>
        <v/>
      </c>
      <c r="R387" s="73" t="str">
        <f t="shared" si="35"/>
        <v/>
      </c>
      <c r="S387" s="73" t="str">
        <f t="shared" si="36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1"/>
        <v/>
      </c>
      <c r="O388" s="73" t="str">
        <f t="shared" si="32"/>
        <v/>
      </c>
      <c r="P388" s="73">
        <f t="shared" si="33"/>
        <v>0</v>
      </c>
      <c r="Q388" s="73" t="str">
        <f t="shared" si="34"/>
        <v/>
      </c>
      <c r="R388" s="73" t="str">
        <f t="shared" si="35"/>
        <v/>
      </c>
      <c r="S388" s="73" t="str">
        <f t="shared" si="36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1"/>
        <v/>
      </c>
      <c r="O389" s="73" t="str">
        <f t="shared" si="32"/>
        <v/>
      </c>
      <c r="P389" s="73">
        <f t="shared" si="33"/>
        <v>0</v>
      </c>
      <c r="Q389" s="73" t="str">
        <f t="shared" si="34"/>
        <v/>
      </c>
      <c r="R389" s="73" t="str">
        <f t="shared" si="35"/>
        <v/>
      </c>
      <c r="S389" s="73" t="str">
        <f t="shared" si="36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1"/>
        <v/>
      </c>
      <c r="O390" s="73" t="str">
        <f t="shared" si="32"/>
        <v/>
      </c>
      <c r="P390" s="73">
        <f t="shared" si="33"/>
        <v>0</v>
      </c>
      <c r="Q390" s="73" t="str">
        <f t="shared" si="34"/>
        <v/>
      </c>
      <c r="R390" s="73" t="str">
        <f t="shared" si="35"/>
        <v/>
      </c>
      <c r="S390" s="73" t="str">
        <f t="shared" si="36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1"/>
        <v/>
      </c>
      <c r="O391" s="73" t="str">
        <f t="shared" si="32"/>
        <v/>
      </c>
      <c r="P391" s="73">
        <f t="shared" si="33"/>
        <v>0</v>
      </c>
      <c r="Q391" s="73" t="str">
        <f t="shared" si="34"/>
        <v/>
      </c>
      <c r="R391" s="73" t="str">
        <f t="shared" si="35"/>
        <v/>
      </c>
      <c r="S391" s="73" t="str">
        <f t="shared" si="36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1"/>
        <v/>
      </c>
      <c r="O392" s="73" t="str">
        <f t="shared" si="32"/>
        <v/>
      </c>
      <c r="P392" s="73">
        <f t="shared" si="33"/>
        <v>0</v>
      </c>
      <c r="Q392" s="73" t="str">
        <f t="shared" si="34"/>
        <v/>
      </c>
      <c r="R392" s="73" t="str">
        <f t="shared" si="35"/>
        <v/>
      </c>
      <c r="S392" s="73" t="str">
        <f t="shared" si="36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1"/>
        <v/>
      </c>
      <c r="O393" s="73" t="str">
        <f t="shared" si="32"/>
        <v/>
      </c>
      <c r="P393" s="73">
        <f t="shared" si="33"/>
        <v>0</v>
      </c>
      <c r="Q393" s="73" t="str">
        <f t="shared" si="34"/>
        <v/>
      </c>
      <c r="R393" s="73" t="str">
        <f t="shared" si="35"/>
        <v/>
      </c>
      <c r="S393" s="73" t="str">
        <f t="shared" si="36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1"/>
        <v/>
      </c>
      <c r="O394" s="73" t="str">
        <f t="shared" si="32"/>
        <v/>
      </c>
      <c r="P394" s="73">
        <f t="shared" si="33"/>
        <v>0</v>
      </c>
      <c r="Q394" s="73" t="str">
        <f t="shared" si="34"/>
        <v/>
      </c>
      <c r="R394" s="73" t="str">
        <f t="shared" si="35"/>
        <v/>
      </c>
      <c r="S394" s="73" t="str">
        <f t="shared" si="36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1"/>
        <v/>
      </c>
      <c r="O395" s="73" t="str">
        <f t="shared" si="32"/>
        <v/>
      </c>
      <c r="P395" s="73">
        <f t="shared" si="33"/>
        <v>0</v>
      </c>
      <c r="Q395" s="73" t="str">
        <f t="shared" si="34"/>
        <v/>
      </c>
      <c r="R395" s="73" t="str">
        <f t="shared" si="35"/>
        <v/>
      </c>
      <c r="S395" s="73" t="str">
        <f t="shared" si="36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1"/>
        <v/>
      </c>
      <c r="O396" s="73" t="str">
        <f t="shared" si="32"/>
        <v/>
      </c>
      <c r="P396" s="73">
        <f t="shared" si="33"/>
        <v>0</v>
      </c>
      <c r="Q396" s="73" t="str">
        <f t="shared" si="34"/>
        <v/>
      </c>
      <c r="R396" s="73" t="str">
        <f t="shared" si="35"/>
        <v/>
      </c>
      <c r="S396" s="73" t="str">
        <f t="shared" si="36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1"/>
        <v/>
      </c>
      <c r="O397" s="73" t="str">
        <f t="shared" si="32"/>
        <v/>
      </c>
      <c r="P397" s="73">
        <f t="shared" si="33"/>
        <v>0</v>
      </c>
      <c r="Q397" s="73" t="str">
        <f t="shared" si="34"/>
        <v/>
      </c>
      <c r="R397" s="73" t="str">
        <f t="shared" si="35"/>
        <v/>
      </c>
      <c r="S397" s="73" t="str">
        <f t="shared" si="36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si="31"/>
        <v/>
      </c>
      <c r="O398" s="73" t="str">
        <f t="shared" si="32"/>
        <v/>
      </c>
      <c r="P398" s="73">
        <f t="shared" si="33"/>
        <v>0</v>
      </c>
      <c r="Q398" s="73" t="str">
        <f t="shared" si="34"/>
        <v/>
      </c>
      <c r="R398" s="73" t="str">
        <f t="shared" si="35"/>
        <v/>
      </c>
      <c r="S398" s="73" t="str">
        <f t="shared" si="36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ref="M399:M462" si="37">IF(G399&amp;I399&amp;J399&amp;K399&amp;L399="","",G399+I399+J399-K399-L399)</f>
        <v/>
      </c>
      <c r="O399" s="73" t="str">
        <f t="shared" ref="O399:O462" si="38">IF($H399="E",G399,"")</f>
        <v/>
      </c>
      <c r="P399" s="73">
        <f t="shared" si="33"/>
        <v>0</v>
      </c>
      <c r="Q399" s="73" t="str">
        <f t="shared" si="34"/>
        <v/>
      </c>
      <c r="R399" s="73" t="str">
        <f t="shared" si="35"/>
        <v/>
      </c>
      <c r="S399" s="73" t="str">
        <f t="shared" si="36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7"/>
        <v/>
      </c>
      <c r="O400" s="73" t="str">
        <f t="shared" si="38"/>
        <v/>
      </c>
      <c r="P400" s="73">
        <f t="shared" ref="P400:P463" si="39">IF($H400=0%,G400,"")</f>
        <v>0</v>
      </c>
      <c r="Q400" s="73" t="str">
        <f t="shared" ref="Q400:Q463" si="40">IF(OR($H400=2%,$H400=6%,$H400=8%),$I400/$H400,IF($H400="0% Decreto",G400,""))</f>
        <v/>
      </c>
      <c r="R400" s="73" t="str">
        <f t="shared" ref="R400:R463" si="41">IF(OR($H400=15%,$H400=16%),$I400/$H400,"")</f>
        <v/>
      </c>
      <c r="S400" s="73" t="str">
        <f t="shared" ref="S400:S463" si="42">IF(H400="8% Zona Fronteriza",I400/0.08,"")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7"/>
        <v/>
      </c>
      <c r="O401" s="73" t="str">
        <f t="shared" si="38"/>
        <v/>
      </c>
      <c r="P401" s="73">
        <f t="shared" si="39"/>
        <v>0</v>
      </c>
      <c r="Q401" s="73" t="str">
        <f t="shared" si="40"/>
        <v/>
      </c>
      <c r="R401" s="73" t="str">
        <f t="shared" si="41"/>
        <v/>
      </c>
      <c r="S401" s="73" t="str">
        <f t="shared" si="42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7"/>
        <v/>
      </c>
      <c r="O402" s="73" t="str">
        <f t="shared" si="38"/>
        <v/>
      </c>
      <c r="P402" s="73">
        <f t="shared" si="39"/>
        <v>0</v>
      </c>
      <c r="Q402" s="73" t="str">
        <f t="shared" si="40"/>
        <v/>
      </c>
      <c r="R402" s="73" t="str">
        <f t="shared" si="41"/>
        <v/>
      </c>
      <c r="S402" s="73" t="str">
        <f t="shared" si="42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7"/>
        <v/>
      </c>
      <c r="O403" s="73" t="str">
        <f t="shared" si="38"/>
        <v/>
      </c>
      <c r="P403" s="73">
        <f t="shared" si="39"/>
        <v>0</v>
      </c>
      <c r="Q403" s="73" t="str">
        <f t="shared" si="40"/>
        <v/>
      </c>
      <c r="R403" s="73" t="str">
        <f t="shared" si="41"/>
        <v/>
      </c>
      <c r="S403" s="73" t="str">
        <f t="shared" si="42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7"/>
        <v/>
      </c>
      <c r="O404" s="73" t="str">
        <f t="shared" si="38"/>
        <v/>
      </c>
      <c r="P404" s="73">
        <f t="shared" si="39"/>
        <v>0</v>
      </c>
      <c r="Q404" s="73" t="str">
        <f t="shared" si="40"/>
        <v/>
      </c>
      <c r="R404" s="73" t="str">
        <f t="shared" si="41"/>
        <v/>
      </c>
      <c r="S404" s="73" t="str">
        <f t="shared" si="42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7"/>
        <v/>
      </c>
      <c r="O405" s="73" t="str">
        <f t="shared" si="38"/>
        <v/>
      </c>
      <c r="P405" s="73">
        <f t="shared" si="39"/>
        <v>0</v>
      </c>
      <c r="Q405" s="73" t="str">
        <f t="shared" si="40"/>
        <v/>
      </c>
      <c r="R405" s="73" t="str">
        <f t="shared" si="41"/>
        <v/>
      </c>
      <c r="S405" s="73" t="str">
        <f t="shared" si="42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7"/>
        <v/>
      </c>
      <c r="O406" s="73" t="str">
        <f t="shared" si="38"/>
        <v/>
      </c>
      <c r="P406" s="73">
        <f t="shared" si="39"/>
        <v>0</v>
      </c>
      <c r="Q406" s="73" t="str">
        <f t="shared" si="40"/>
        <v/>
      </c>
      <c r="R406" s="73" t="str">
        <f t="shared" si="41"/>
        <v/>
      </c>
      <c r="S406" s="73" t="str">
        <f t="shared" si="42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7"/>
        <v/>
      </c>
      <c r="O407" s="73" t="str">
        <f t="shared" si="38"/>
        <v/>
      </c>
      <c r="P407" s="73">
        <f t="shared" si="39"/>
        <v>0</v>
      </c>
      <c r="Q407" s="73" t="str">
        <f t="shared" si="40"/>
        <v/>
      </c>
      <c r="R407" s="73" t="str">
        <f t="shared" si="41"/>
        <v/>
      </c>
      <c r="S407" s="73" t="str">
        <f t="shared" si="42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7"/>
        <v/>
      </c>
      <c r="O408" s="73" t="str">
        <f t="shared" si="38"/>
        <v/>
      </c>
      <c r="P408" s="73">
        <f t="shared" si="39"/>
        <v>0</v>
      </c>
      <c r="Q408" s="73" t="str">
        <f t="shared" si="40"/>
        <v/>
      </c>
      <c r="R408" s="73" t="str">
        <f t="shared" si="41"/>
        <v/>
      </c>
      <c r="S408" s="73" t="str">
        <f t="shared" si="42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7"/>
        <v/>
      </c>
      <c r="O409" s="73" t="str">
        <f t="shared" si="38"/>
        <v/>
      </c>
      <c r="P409" s="73">
        <f t="shared" si="39"/>
        <v>0</v>
      </c>
      <c r="Q409" s="73" t="str">
        <f t="shared" si="40"/>
        <v/>
      </c>
      <c r="R409" s="73" t="str">
        <f t="shared" si="41"/>
        <v/>
      </c>
      <c r="S409" s="73" t="str">
        <f t="shared" si="42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7"/>
        <v/>
      </c>
      <c r="O410" s="73" t="str">
        <f t="shared" si="38"/>
        <v/>
      </c>
      <c r="P410" s="73">
        <f t="shared" si="39"/>
        <v>0</v>
      </c>
      <c r="Q410" s="73" t="str">
        <f t="shared" si="40"/>
        <v/>
      </c>
      <c r="R410" s="73" t="str">
        <f t="shared" si="41"/>
        <v/>
      </c>
      <c r="S410" s="73" t="str">
        <f t="shared" si="42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7"/>
        <v/>
      </c>
      <c r="O411" s="73" t="str">
        <f t="shared" si="38"/>
        <v/>
      </c>
      <c r="P411" s="73">
        <f t="shared" si="39"/>
        <v>0</v>
      </c>
      <c r="Q411" s="73" t="str">
        <f t="shared" si="40"/>
        <v/>
      </c>
      <c r="R411" s="73" t="str">
        <f t="shared" si="41"/>
        <v/>
      </c>
      <c r="S411" s="73" t="str">
        <f t="shared" si="42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7"/>
        <v/>
      </c>
      <c r="O412" s="73" t="str">
        <f t="shared" si="38"/>
        <v/>
      </c>
      <c r="P412" s="73">
        <f t="shared" si="39"/>
        <v>0</v>
      </c>
      <c r="Q412" s="73" t="str">
        <f t="shared" si="40"/>
        <v/>
      </c>
      <c r="R412" s="73" t="str">
        <f t="shared" si="41"/>
        <v/>
      </c>
      <c r="S412" s="73" t="str">
        <f t="shared" si="42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7"/>
        <v/>
      </c>
      <c r="O413" s="73" t="str">
        <f t="shared" si="38"/>
        <v/>
      </c>
      <c r="P413" s="73">
        <f t="shared" si="39"/>
        <v>0</v>
      </c>
      <c r="Q413" s="73" t="str">
        <f t="shared" si="40"/>
        <v/>
      </c>
      <c r="R413" s="73" t="str">
        <f t="shared" si="41"/>
        <v/>
      </c>
      <c r="S413" s="73" t="str">
        <f t="shared" si="42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7"/>
        <v/>
      </c>
      <c r="O414" s="73" t="str">
        <f t="shared" si="38"/>
        <v/>
      </c>
      <c r="P414" s="73">
        <f t="shared" si="39"/>
        <v>0</v>
      </c>
      <c r="Q414" s="73" t="str">
        <f t="shared" si="40"/>
        <v/>
      </c>
      <c r="R414" s="73" t="str">
        <f t="shared" si="41"/>
        <v/>
      </c>
      <c r="S414" s="73" t="str">
        <f t="shared" si="42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7"/>
        <v/>
      </c>
      <c r="O415" s="73" t="str">
        <f t="shared" si="38"/>
        <v/>
      </c>
      <c r="P415" s="73">
        <f t="shared" si="39"/>
        <v>0</v>
      </c>
      <c r="Q415" s="73" t="str">
        <f t="shared" si="40"/>
        <v/>
      </c>
      <c r="R415" s="73" t="str">
        <f t="shared" si="41"/>
        <v/>
      </c>
      <c r="S415" s="73" t="str">
        <f t="shared" si="42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7"/>
        <v/>
      </c>
      <c r="O416" s="73" t="str">
        <f t="shared" si="38"/>
        <v/>
      </c>
      <c r="P416" s="73">
        <f t="shared" si="39"/>
        <v>0</v>
      </c>
      <c r="Q416" s="73" t="str">
        <f t="shared" si="40"/>
        <v/>
      </c>
      <c r="R416" s="73" t="str">
        <f t="shared" si="41"/>
        <v/>
      </c>
      <c r="S416" s="73" t="str">
        <f t="shared" si="42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7"/>
        <v/>
      </c>
      <c r="O417" s="73" t="str">
        <f t="shared" si="38"/>
        <v/>
      </c>
      <c r="P417" s="73">
        <f t="shared" si="39"/>
        <v>0</v>
      </c>
      <c r="Q417" s="73" t="str">
        <f t="shared" si="40"/>
        <v/>
      </c>
      <c r="R417" s="73" t="str">
        <f t="shared" si="41"/>
        <v/>
      </c>
      <c r="S417" s="73" t="str">
        <f t="shared" si="42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7"/>
        <v/>
      </c>
      <c r="O418" s="73" t="str">
        <f t="shared" si="38"/>
        <v/>
      </c>
      <c r="P418" s="73">
        <f t="shared" si="39"/>
        <v>0</v>
      </c>
      <c r="Q418" s="73" t="str">
        <f t="shared" si="40"/>
        <v/>
      </c>
      <c r="R418" s="73" t="str">
        <f t="shared" si="41"/>
        <v/>
      </c>
      <c r="S418" s="73" t="str">
        <f t="shared" si="42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7"/>
        <v/>
      </c>
      <c r="O419" s="73" t="str">
        <f t="shared" si="38"/>
        <v/>
      </c>
      <c r="P419" s="73">
        <f t="shared" si="39"/>
        <v>0</v>
      </c>
      <c r="Q419" s="73" t="str">
        <f t="shared" si="40"/>
        <v/>
      </c>
      <c r="R419" s="73" t="str">
        <f t="shared" si="41"/>
        <v/>
      </c>
      <c r="S419" s="73" t="str">
        <f t="shared" si="42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7"/>
        <v/>
      </c>
      <c r="O420" s="73" t="str">
        <f t="shared" si="38"/>
        <v/>
      </c>
      <c r="P420" s="73">
        <f t="shared" si="39"/>
        <v>0</v>
      </c>
      <c r="Q420" s="73" t="str">
        <f t="shared" si="40"/>
        <v/>
      </c>
      <c r="R420" s="73" t="str">
        <f t="shared" si="41"/>
        <v/>
      </c>
      <c r="S420" s="73" t="str">
        <f t="shared" si="42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7"/>
        <v/>
      </c>
      <c r="O421" s="73" t="str">
        <f t="shared" si="38"/>
        <v/>
      </c>
      <c r="P421" s="73">
        <f t="shared" si="39"/>
        <v>0</v>
      </c>
      <c r="Q421" s="73" t="str">
        <f t="shared" si="40"/>
        <v/>
      </c>
      <c r="R421" s="73" t="str">
        <f t="shared" si="41"/>
        <v/>
      </c>
      <c r="S421" s="73" t="str">
        <f t="shared" si="42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7"/>
        <v/>
      </c>
      <c r="O422" s="73" t="str">
        <f t="shared" si="38"/>
        <v/>
      </c>
      <c r="P422" s="73">
        <f t="shared" si="39"/>
        <v>0</v>
      </c>
      <c r="Q422" s="73" t="str">
        <f t="shared" si="40"/>
        <v/>
      </c>
      <c r="R422" s="73" t="str">
        <f t="shared" si="41"/>
        <v/>
      </c>
      <c r="S422" s="73" t="str">
        <f t="shared" si="42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7"/>
        <v/>
      </c>
      <c r="O423" s="73" t="str">
        <f t="shared" si="38"/>
        <v/>
      </c>
      <c r="P423" s="73">
        <f t="shared" si="39"/>
        <v>0</v>
      </c>
      <c r="Q423" s="73" t="str">
        <f t="shared" si="40"/>
        <v/>
      </c>
      <c r="R423" s="73" t="str">
        <f t="shared" si="41"/>
        <v/>
      </c>
      <c r="S423" s="73" t="str">
        <f t="shared" si="42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7"/>
        <v/>
      </c>
      <c r="O424" s="73" t="str">
        <f t="shared" si="38"/>
        <v/>
      </c>
      <c r="P424" s="73">
        <f t="shared" si="39"/>
        <v>0</v>
      </c>
      <c r="Q424" s="73" t="str">
        <f t="shared" si="40"/>
        <v/>
      </c>
      <c r="R424" s="73" t="str">
        <f t="shared" si="41"/>
        <v/>
      </c>
      <c r="S424" s="73" t="str">
        <f t="shared" si="42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7"/>
        <v/>
      </c>
      <c r="O425" s="73" t="str">
        <f t="shared" si="38"/>
        <v/>
      </c>
      <c r="P425" s="73">
        <f t="shared" si="39"/>
        <v>0</v>
      </c>
      <c r="Q425" s="73" t="str">
        <f t="shared" si="40"/>
        <v/>
      </c>
      <c r="R425" s="73" t="str">
        <f t="shared" si="41"/>
        <v/>
      </c>
      <c r="S425" s="73" t="str">
        <f t="shared" si="42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7"/>
        <v/>
      </c>
      <c r="O426" s="73" t="str">
        <f t="shared" si="38"/>
        <v/>
      </c>
      <c r="P426" s="73">
        <f t="shared" si="39"/>
        <v>0</v>
      </c>
      <c r="Q426" s="73" t="str">
        <f t="shared" si="40"/>
        <v/>
      </c>
      <c r="R426" s="73" t="str">
        <f t="shared" si="41"/>
        <v/>
      </c>
      <c r="S426" s="73" t="str">
        <f t="shared" si="42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7"/>
        <v/>
      </c>
      <c r="O427" s="73" t="str">
        <f t="shared" si="38"/>
        <v/>
      </c>
      <c r="P427" s="73">
        <f t="shared" si="39"/>
        <v>0</v>
      </c>
      <c r="Q427" s="73" t="str">
        <f t="shared" si="40"/>
        <v/>
      </c>
      <c r="R427" s="73" t="str">
        <f t="shared" si="41"/>
        <v/>
      </c>
      <c r="S427" s="73" t="str">
        <f t="shared" si="42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7"/>
        <v/>
      </c>
      <c r="O428" s="73" t="str">
        <f t="shared" si="38"/>
        <v/>
      </c>
      <c r="P428" s="73">
        <f t="shared" si="39"/>
        <v>0</v>
      </c>
      <c r="Q428" s="73" t="str">
        <f t="shared" si="40"/>
        <v/>
      </c>
      <c r="R428" s="73" t="str">
        <f t="shared" si="41"/>
        <v/>
      </c>
      <c r="S428" s="73" t="str">
        <f t="shared" si="42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7"/>
        <v/>
      </c>
      <c r="O429" s="73" t="str">
        <f t="shared" si="38"/>
        <v/>
      </c>
      <c r="P429" s="73">
        <f t="shared" si="39"/>
        <v>0</v>
      </c>
      <c r="Q429" s="73" t="str">
        <f t="shared" si="40"/>
        <v/>
      </c>
      <c r="R429" s="73" t="str">
        <f t="shared" si="41"/>
        <v/>
      </c>
      <c r="S429" s="73" t="str">
        <f t="shared" si="42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7"/>
        <v/>
      </c>
      <c r="O430" s="73" t="str">
        <f t="shared" si="38"/>
        <v/>
      </c>
      <c r="P430" s="73">
        <f t="shared" si="39"/>
        <v>0</v>
      </c>
      <c r="Q430" s="73" t="str">
        <f t="shared" si="40"/>
        <v/>
      </c>
      <c r="R430" s="73" t="str">
        <f t="shared" si="41"/>
        <v/>
      </c>
      <c r="S430" s="73" t="str">
        <f t="shared" si="42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7"/>
        <v/>
      </c>
      <c r="O431" s="73" t="str">
        <f t="shared" si="38"/>
        <v/>
      </c>
      <c r="P431" s="73">
        <f t="shared" si="39"/>
        <v>0</v>
      </c>
      <c r="Q431" s="73" t="str">
        <f t="shared" si="40"/>
        <v/>
      </c>
      <c r="R431" s="73" t="str">
        <f t="shared" si="41"/>
        <v/>
      </c>
      <c r="S431" s="73" t="str">
        <f t="shared" si="42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7"/>
        <v/>
      </c>
      <c r="O432" s="73" t="str">
        <f t="shared" si="38"/>
        <v/>
      </c>
      <c r="P432" s="73">
        <f t="shared" si="39"/>
        <v>0</v>
      </c>
      <c r="Q432" s="73" t="str">
        <f t="shared" si="40"/>
        <v/>
      </c>
      <c r="R432" s="73" t="str">
        <f t="shared" si="41"/>
        <v/>
      </c>
      <c r="S432" s="73" t="str">
        <f t="shared" si="42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7"/>
        <v/>
      </c>
      <c r="O433" s="73" t="str">
        <f t="shared" si="38"/>
        <v/>
      </c>
      <c r="P433" s="73">
        <f t="shared" si="39"/>
        <v>0</v>
      </c>
      <c r="Q433" s="73" t="str">
        <f t="shared" si="40"/>
        <v/>
      </c>
      <c r="R433" s="73" t="str">
        <f t="shared" si="41"/>
        <v/>
      </c>
      <c r="S433" s="73" t="str">
        <f t="shared" si="42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7"/>
        <v/>
      </c>
      <c r="O434" s="73" t="str">
        <f t="shared" si="38"/>
        <v/>
      </c>
      <c r="P434" s="73">
        <f t="shared" si="39"/>
        <v>0</v>
      </c>
      <c r="Q434" s="73" t="str">
        <f t="shared" si="40"/>
        <v/>
      </c>
      <c r="R434" s="73" t="str">
        <f t="shared" si="41"/>
        <v/>
      </c>
      <c r="S434" s="73" t="str">
        <f t="shared" si="42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7"/>
        <v/>
      </c>
      <c r="O435" s="73" t="str">
        <f t="shared" si="38"/>
        <v/>
      </c>
      <c r="P435" s="73">
        <f t="shared" si="39"/>
        <v>0</v>
      </c>
      <c r="Q435" s="73" t="str">
        <f t="shared" si="40"/>
        <v/>
      </c>
      <c r="R435" s="73" t="str">
        <f t="shared" si="41"/>
        <v/>
      </c>
      <c r="S435" s="73" t="str">
        <f t="shared" si="42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7"/>
        <v/>
      </c>
      <c r="O436" s="73" t="str">
        <f t="shared" si="38"/>
        <v/>
      </c>
      <c r="P436" s="73">
        <f t="shared" si="39"/>
        <v>0</v>
      </c>
      <c r="Q436" s="73" t="str">
        <f t="shared" si="40"/>
        <v/>
      </c>
      <c r="R436" s="73" t="str">
        <f t="shared" si="41"/>
        <v/>
      </c>
      <c r="S436" s="73" t="str">
        <f t="shared" si="42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7"/>
        <v/>
      </c>
      <c r="O437" s="73" t="str">
        <f t="shared" si="38"/>
        <v/>
      </c>
      <c r="P437" s="73">
        <f t="shared" si="39"/>
        <v>0</v>
      </c>
      <c r="Q437" s="73" t="str">
        <f t="shared" si="40"/>
        <v/>
      </c>
      <c r="R437" s="73" t="str">
        <f t="shared" si="41"/>
        <v/>
      </c>
      <c r="S437" s="73" t="str">
        <f t="shared" si="42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7"/>
        <v/>
      </c>
      <c r="O438" s="73" t="str">
        <f t="shared" si="38"/>
        <v/>
      </c>
      <c r="P438" s="73">
        <f t="shared" si="39"/>
        <v>0</v>
      </c>
      <c r="Q438" s="73" t="str">
        <f t="shared" si="40"/>
        <v/>
      </c>
      <c r="R438" s="73" t="str">
        <f t="shared" si="41"/>
        <v/>
      </c>
      <c r="S438" s="73" t="str">
        <f t="shared" si="42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7"/>
        <v/>
      </c>
      <c r="O439" s="73" t="str">
        <f t="shared" si="38"/>
        <v/>
      </c>
      <c r="P439" s="73">
        <f t="shared" si="39"/>
        <v>0</v>
      </c>
      <c r="Q439" s="73" t="str">
        <f t="shared" si="40"/>
        <v/>
      </c>
      <c r="R439" s="73" t="str">
        <f t="shared" si="41"/>
        <v/>
      </c>
      <c r="S439" s="73" t="str">
        <f t="shared" si="42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7"/>
        <v/>
      </c>
      <c r="O440" s="73" t="str">
        <f t="shared" si="38"/>
        <v/>
      </c>
      <c r="P440" s="73">
        <f t="shared" si="39"/>
        <v>0</v>
      </c>
      <c r="Q440" s="73" t="str">
        <f t="shared" si="40"/>
        <v/>
      </c>
      <c r="R440" s="73" t="str">
        <f t="shared" si="41"/>
        <v/>
      </c>
      <c r="S440" s="73" t="str">
        <f t="shared" si="42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7"/>
        <v/>
      </c>
      <c r="O441" s="73" t="str">
        <f t="shared" si="38"/>
        <v/>
      </c>
      <c r="P441" s="73">
        <f t="shared" si="39"/>
        <v>0</v>
      </c>
      <c r="Q441" s="73" t="str">
        <f t="shared" si="40"/>
        <v/>
      </c>
      <c r="R441" s="73" t="str">
        <f t="shared" si="41"/>
        <v/>
      </c>
      <c r="S441" s="73" t="str">
        <f t="shared" si="42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7"/>
        <v/>
      </c>
      <c r="O442" s="73" t="str">
        <f t="shared" si="38"/>
        <v/>
      </c>
      <c r="P442" s="73">
        <f t="shared" si="39"/>
        <v>0</v>
      </c>
      <c r="Q442" s="73" t="str">
        <f t="shared" si="40"/>
        <v/>
      </c>
      <c r="R442" s="73" t="str">
        <f t="shared" si="41"/>
        <v/>
      </c>
      <c r="S442" s="73" t="str">
        <f t="shared" si="42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7"/>
        <v/>
      </c>
      <c r="O443" s="73" t="str">
        <f t="shared" si="38"/>
        <v/>
      </c>
      <c r="P443" s="73">
        <f t="shared" si="39"/>
        <v>0</v>
      </c>
      <c r="Q443" s="73" t="str">
        <f t="shared" si="40"/>
        <v/>
      </c>
      <c r="R443" s="73" t="str">
        <f t="shared" si="41"/>
        <v/>
      </c>
      <c r="S443" s="73" t="str">
        <f t="shared" si="42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7"/>
        <v/>
      </c>
      <c r="O444" s="73" t="str">
        <f t="shared" si="38"/>
        <v/>
      </c>
      <c r="P444" s="73">
        <f t="shared" si="39"/>
        <v>0</v>
      </c>
      <c r="Q444" s="73" t="str">
        <f t="shared" si="40"/>
        <v/>
      </c>
      <c r="R444" s="73" t="str">
        <f t="shared" si="41"/>
        <v/>
      </c>
      <c r="S444" s="73" t="str">
        <f t="shared" si="42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7"/>
        <v/>
      </c>
      <c r="O445" s="73" t="str">
        <f t="shared" si="38"/>
        <v/>
      </c>
      <c r="P445" s="73">
        <f t="shared" si="39"/>
        <v>0</v>
      </c>
      <c r="Q445" s="73" t="str">
        <f t="shared" si="40"/>
        <v/>
      </c>
      <c r="R445" s="73" t="str">
        <f t="shared" si="41"/>
        <v/>
      </c>
      <c r="S445" s="73" t="str">
        <f t="shared" si="42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7"/>
        <v/>
      </c>
      <c r="O446" s="73" t="str">
        <f t="shared" si="38"/>
        <v/>
      </c>
      <c r="P446" s="73">
        <f t="shared" si="39"/>
        <v>0</v>
      </c>
      <c r="Q446" s="73" t="str">
        <f t="shared" si="40"/>
        <v/>
      </c>
      <c r="R446" s="73" t="str">
        <f t="shared" si="41"/>
        <v/>
      </c>
      <c r="S446" s="73" t="str">
        <f t="shared" si="42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7"/>
        <v/>
      </c>
      <c r="O447" s="73" t="str">
        <f t="shared" si="38"/>
        <v/>
      </c>
      <c r="P447" s="73">
        <f t="shared" si="39"/>
        <v>0</v>
      </c>
      <c r="Q447" s="73" t="str">
        <f t="shared" si="40"/>
        <v/>
      </c>
      <c r="R447" s="73" t="str">
        <f t="shared" si="41"/>
        <v/>
      </c>
      <c r="S447" s="73" t="str">
        <f t="shared" si="42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7"/>
        <v/>
      </c>
      <c r="O448" s="73" t="str">
        <f t="shared" si="38"/>
        <v/>
      </c>
      <c r="P448" s="73">
        <f t="shared" si="39"/>
        <v>0</v>
      </c>
      <c r="Q448" s="73" t="str">
        <f t="shared" si="40"/>
        <v/>
      </c>
      <c r="R448" s="73" t="str">
        <f t="shared" si="41"/>
        <v/>
      </c>
      <c r="S448" s="73" t="str">
        <f t="shared" si="42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7"/>
        <v/>
      </c>
      <c r="O449" s="73" t="str">
        <f t="shared" si="38"/>
        <v/>
      </c>
      <c r="P449" s="73">
        <f t="shared" si="39"/>
        <v>0</v>
      </c>
      <c r="Q449" s="73" t="str">
        <f t="shared" si="40"/>
        <v/>
      </c>
      <c r="R449" s="73" t="str">
        <f t="shared" si="41"/>
        <v/>
      </c>
      <c r="S449" s="73" t="str">
        <f t="shared" si="42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7"/>
        <v/>
      </c>
      <c r="O450" s="73" t="str">
        <f t="shared" si="38"/>
        <v/>
      </c>
      <c r="P450" s="73">
        <f t="shared" si="39"/>
        <v>0</v>
      </c>
      <c r="Q450" s="73" t="str">
        <f t="shared" si="40"/>
        <v/>
      </c>
      <c r="R450" s="73" t="str">
        <f t="shared" si="41"/>
        <v/>
      </c>
      <c r="S450" s="73" t="str">
        <f t="shared" si="42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7"/>
        <v/>
      </c>
      <c r="O451" s="73" t="str">
        <f t="shared" si="38"/>
        <v/>
      </c>
      <c r="P451" s="73">
        <f t="shared" si="39"/>
        <v>0</v>
      </c>
      <c r="Q451" s="73" t="str">
        <f t="shared" si="40"/>
        <v/>
      </c>
      <c r="R451" s="73" t="str">
        <f t="shared" si="41"/>
        <v/>
      </c>
      <c r="S451" s="73" t="str">
        <f t="shared" si="42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7"/>
        <v/>
      </c>
      <c r="O452" s="73" t="str">
        <f t="shared" si="38"/>
        <v/>
      </c>
      <c r="P452" s="73">
        <f t="shared" si="39"/>
        <v>0</v>
      </c>
      <c r="Q452" s="73" t="str">
        <f t="shared" si="40"/>
        <v/>
      </c>
      <c r="R452" s="73" t="str">
        <f t="shared" si="41"/>
        <v/>
      </c>
      <c r="S452" s="73" t="str">
        <f t="shared" si="42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7"/>
        <v/>
      </c>
      <c r="O453" s="73" t="str">
        <f t="shared" si="38"/>
        <v/>
      </c>
      <c r="P453" s="73">
        <f t="shared" si="39"/>
        <v>0</v>
      </c>
      <c r="Q453" s="73" t="str">
        <f t="shared" si="40"/>
        <v/>
      </c>
      <c r="R453" s="73" t="str">
        <f t="shared" si="41"/>
        <v/>
      </c>
      <c r="S453" s="73" t="str">
        <f t="shared" si="42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7"/>
        <v/>
      </c>
      <c r="O454" s="73" t="str">
        <f t="shared" si="38"/>
        <v/>
      </c>
      <c r="P454" s="73">
        <f t="shared" si="39"/>
        <v>0</v>
      </c>
      <c r="Q454" s="73" t="str">
        <f t="shared" si="40"/>
        <v/>
      </c>
      <c r="R454" s="73" t="str">
        <f t="shared" si="41"/>
        <v/>
      </c>
      <c r="S454" s="73" t="str">
        <f t="shared" si="42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7"/>
        <v/>
      </c>
      <c r="O455" s="73" t="str">
        <f t="shared" si="38"/>
        <v/>
      </c>
      <c r="P455" s="73">
        <f t="shared" si="39"/>
        <v>0</v>
      </c>
      <c r="Q455" s="73" t="str">
        <f t="shared" si="40"/>
        <v/>
      </c>
      <c r="R455" s="73" t="str">
        <f t="shared" si="41"/>
        <v/>
      </c>
      <c r="S455" s="73" t="str">
        <f t="shared" si="42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7"/>
        <v/>
      </c>
      <c r="O456" s="73" t="str">
        <f t="shared" si="38"/>
        <v/>
      </c>
      <c r="P456" s="73">
        <f t="shared" si="39"/>
        <v>0</v>
      </c>
      <c r="Q456" s="73" t="str">
        <f t="shared" si="40"/>
        <v/>
      </c>
      <c r="R456" s="73" t="str">
        <f t="shared" si="41"/>
        <v/>
      </c>
      <c r="S456" s="73" t="str">
        <f t="shared" si="42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7"/>
        <v/>
      </c>
      <c r="O457" s="73" t="str">
        <f t="shared" si="38"/>
        <v/>
      </c>
      <c r="P457" s="73">
        <f t="shared" si="39"/>
        <v>0</v>
      </c>
      <c r="Q457" s="73" t="str">
        <f t="shared" si="40"/>
        <v/>
      </c>
      <c r="R457" s="73" t="str">
        <f t="shared" si="41"/>
        <v/>
      </c>
      <c r="S457" s="73" t="str">
        <f t="shared" si="42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7"/>
        <v/>
      </c>
      <c r="O458" s="73" t="str">
        <f t="shared" si="38"/>
        <v/>
      </c>
      <c r="P458" s="73">
        <f t="shared" si="39"/>
        <v>0</v>
      </c>
      <c r="Q458" s="73" t="str">
        <f t="shared" si="40"/>
        <v/>
      </c>
      <c r="R458" s="73" t="str">
        <f t="shared" si="41"/>
        <v/>
      </c>
      <c r="S458" s="73" t="str">
        <f t="shared" si="42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7"/>
        <v/>
      </c>
      <c r="O459" s="73" t="str">
        <f t="shared" si="38"/>
        <v/>
      </c>
      <c r="P459" s="73">
        <f t="shared" si="39"/>
        <v>0</v>
      </c>
      <c r="Q459" s="73" t="str">
        <f t="shared" si="40"/>
        <v/>
      </c>
      <c r="R459" s="73" t="str">
        <f t="shared" si="41"/>
        <v/>
      </c>
      <c r="S459" s="73" t="str">
        <f t="shared" si="42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7"/>
        <v/>
      </c>
      <c r="O460" s="73" t="str">
        <f t="shared" si="38"/>
        <v/>
      </c>
      <c r="P460" s="73">
        <f t="shared" si="39"/>
        <v>0</v>
      </c>
      <c r="Q460" s="73" t="str">
        <f t="shared" si="40"/>
        <v/>
      </c>
      <c r="R460" s="73" t="str">
        <f t="shared" si="41"/>
        <v/>
      </c>
      <c r="S460" s="73" t="str">
        <f t="shared" si="42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7"/>
        <v/>
      </c>
      <c r="O461" s="73" t="str">
        <f t="shared" si="38"/>
        <v/>
      </c>
      <c r="P461" s="73">
        <f t="shared" si="39"/>
        <v>0</v>
      </c>
      <c r="Q461" s="73" t="str">
        <f t="shared" si="40"/>
        <v/>
      </c>
      <c r="R461" s="73" t="str">
        <f t="shared" si="41"/>
        <v/>
      </c>
      <c r="S461" s="73" t="str">
        <f t="shared" si="42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si="37"/>
        <v/>
      </c>
      <c r="O462" s="73" t="str">
        <f t="shared" si="38"/>
        <v/>
      </c>
      <c r="P462" s="73">
        <f t="shared" si="39"/>
        <v>0</v>
      </c>
      <c r="Q462" s="73" t="str">
        <f t="shared" si="40"/>
        <v/>
      </c>
      <c r="R462" s="73" t="str">
        <f t="shared" si="41"/>
        <v/>
      </c>
      <c r="S462" s="73" t="str">
        <f t="shared" si="42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ref="M463:M513" si="43">IF(G463&amp;I463&amp;J463&amp;K463&amp;L463="","",G463+I463+J463-K463-L463)</f>
        <v/>
      </c>
      <c r="O463" s="73" t="str">
        <f t="shared" ref="O463:O513" si="44">IF($H463="E",G463,"")</f>
        <v/>
      </c>
      <c r="P463" s="73">
        <f t="shared" si="39"/>
        <v>0</v>
      </c>
      <c r="Q463" s="73" t="str">
        <f t="shared" si="40"/>
        <v/>
      </c>
      <c r="R463" s="73" t="str">
        <f t="shared" si="41"/>
        <v/>
      </c>
      <c r="S463" s="73" t="str">
        <f t="shared" si="42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3"/>
        <v/>
      </c>
      <c r="O464" s="73" t="str">
        <f t="shared" si="44"/>
        <v/>
      </c>
      <c r="P464" s="73">
        <f t="shared" ref="P464:P513" si="45">IF($H464=0%,G464,"")</f>
        <v>0</v>
      </c>
      <c r="Q464" s="73" t="str">
        <f t="shared" ref="Q464:Q513" si="46">IF(OR($H464=2%,$H464=6%,$H464=8%),$I464/$H464,IF($H464="0% Decreto",G464,""))</f>
        <v/>
      </c>
      <c r="R464" s="73" t="str">
        <f t="shared" ref="R464:R513" si="47">IF(OR($H464=15%,$H464=16%),$I464/$H464,"")</f>
        <v/>
      </c>
      <c r="S464" s="73" t="str">
        <f t="shared" ref="S464:S513" si="48">IF(H464="8% Zona Fronteriza",I464/0.08,"")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3"/>
        <v/>
      </c>
      <c r="O465" s="73" t="str">
        <f t="shared" si="44"/>
        <v/>
      </c>
      <c r="P465" s="73">
        <f t="shared" si="45"/>
        <v>0</v>
      </c>
      <c r="Q465" s="73" t="str">
        <f t="shared" si="46"/>
        <v/>
      </c>
      <c r="R465" s="73" t="str">
        <f t="shared" si="47"/>
        <v/>
      </c>
      <c r="S465" s="73" t="str">
        <f t="shared" si="48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3"/>
        <v/>
      </c>
      <c r="O466" s="73" t="str">
        <f t="shared" si="44"/>
        <v/>
      </c>
      <c r="P466" s="73">
        <f t="shared" si="45"/>
        <v>0</v>
      </c>
      <c r="Q466" s="73" t="str">
        <f t="shared" si="46"/>
        <v/>
      </c>
      <c r="R466" s="73" t="str">
        <f t="shared" si="47"/>
        <v/>
      </c>
      <c r="S466" s="73" t="str">
        <f t="shared" si="48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3"/>
        <v/>
      </c>
      <c r="O467" s="73" t="str">
        <f t="shared" si="44"/>
        <v/>
      </c>
      <c r="P467" s="73">
        <f t="shared" si="45"/>
        <v>0</v>
      </c>
      <c r="Q467" s="73" t="str">
        <f t="shared" si="46"/>
        <v/>
      </c>
      <c r="R467" s="73" t="str">
        <f t="shared" si="47"/>
        <v/>
      </c>
      <c r="S467" s="73" t="str">
        <f t="shared" si="48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3"/>
        <v/>
      </c>
      <c r="O468" s="73" t="str">
        <f t="shared" si="44"/>
        <v/>
      </c>
      <c r="P468" s="73">
        <f t="shared" si="45"/>
        <v>0</v>
      </c>
      <c r="Q468" s="73" t="str">
        <f t="shared" si="46"/>
        <v/>
      </c>
      <c r="R468" s="73" t="str">
        <f t="shared" si="47"/>
        <v/>
      </c>
      <c r="S468" s="73" t="str">
        <f t="shared" si="48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3"/>
        <v/>
      </c>
      <c r="O469" s="73" t="str">
        <f t="shared" si="44"/>
        <v/>
      </c>
      <c r="P469" s="73">
        <f t="shared" si="45"/>
        <v>0</v>
      </c>
      <c r="Q469" s="73" t="str">
        <f t="shared" si="46"/>
        <v/>
      </c>
      <c r="R469" s="73" t="str">
        <f t="shared" si="47"/>
        <v/>
      </c>
      <c r="S469" s="73" t="str">
        <f t="shared" si="48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3"/>
        <v/>
      </c>
      <c r="O470" s="73" t="str">
        <f t="shared" si="44"/>
        <v/>
      </c>
      <c r="P470" s="73">
        <f t="shared" si="45"/>
        <v>0</v>
      </c>
      <c r="Q470" s="73" t="str">
        <f t="shared" si="46"/>
        <v/>
      </c>
      <c r="R470" s="73" t="str">
        <f t="shared" si="47"/>
        <v/>
      </c>
      <c r="S470" s="73" t="str">
        <f t="shared" si="48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3"/>
        <v/>
      </c>
      <c r="O471" s="73" t="str">
        <f t="shared" si="44"/>
        <v/>
      </c>
      <c r="P471" s="73">
        <f t="shared" si="45"/>
        <v>0</v>
      </c>
      <c r="Q471" s="73" t="str">
        <f t="shared" si="46"/>
        <v/>
      </c>
      <c r="R471" s="73" t="str">
        <f t="shared" si="47"/>
        <v/>
      </c>
      <c r="S471" s="73" t="str">
        <f t="shared" si="48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3"/>
        <v/>
      </c>
      <c r="O472" s="73" t="str">
        <f t="shared" si="44"/>
        <v/>
      </c>
      <c r="P472" s="73">
        <f t="shared" si="45"/>
        <v>0</v>
      </c>
      <c r="Q472" s="73" t="str">
        <f t="shared" si="46"/>
        <v/>
      </c>
      <c r="R472" s="73" t="str">
        <f t="shared" si="47"/>
        <v/>
      </c>
      <c r="S472" s="73" t="str">
        <f t="shared" si="48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3"/>
        <v/>
      </c>
      <c r="O473" s="73" t="str">
        <f t="shared" si="44"/>
        <v/>
      </c>
      <c r="P473" s="73">
        <f t="shared" si="45"/>
        <v>0</v>
      </c>
      <c r="Q473" s="73" t="str">
        <f t="shared" si="46"/>
        <v/>
      </c>
      <c r="R473" s="73" t="str">
        <f t="shared" si="47"/>
        <v/>
      </c>
      <c r="S473" s="73" t="str">
        <f t="shared" si="48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3"/>
        <v/>
      </c>
      <c r="O474" s="73" t="str">
        <f t="shared" si="44"/>
        <v/>
      </c>
      <c r="P474" s="73">
        <f t="shared" si="45"/>
        <v>0</v>
      </c>
      <c r="Q474" s="73" t="str">
        <f t="shared" si="46"/>
        <v/>
      </c>
      <c r="R474" s="73" t="str">
        <f t="shared" si="47"/>
        <v/>
      </c>
      <c r="S474" s="73" t="str">
        <f t="shared" si="48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3"/>
        <v/>
      </c>
      <c r="O475" s="73" t="str">
        <f t="shared" si="44"/>
        <v/>
      </c>
      <c r="P475" s="73">
        <f t="shared" si="45"/>
        <v>0</v>
      </c>
      <c r="Q475" s="73" t="str">
        <f t="shared" si="46"/>
        <v/>
      </c>
      <c r="R475" s="73" t="str">
        <f t="shared" si="47"/>
        <v/>
      </c>
      <c r="S475" s="73" t="str">
        <f t="shared" si="48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3"/>
        <v/>
      </c>
      <c r="O476" s="73" t="str">
        <f t="shared" si="44"/>
        <v/>
      </c>
      <c r="P476" s="73">
        <f t="shared" si="45"/>
        <v>0</v>
      </c>
      <c r="Q476" s="73" t="str">
        <f t="shared" si="46"/>
        <v/>
      </c>
      <c r="R476" s="73" t="str">
        <f t="shared" si="47"/>
        <v/>
      </c>
      <c r="S476" s="73" t="str">
        <f t="shared" si="48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3"/>
        <v/>
      </c>
      <c r="O477" s="73" t="str">
        <f t="shared" si="44"/>
        <v/>
      </c>
      <c r="P477" s="73">
        <f t="shared" si="45"/>
        <v>0</v>
      </c>
      <c r="Q477" s="73" t="str">
        <f t="shared" si="46"/>
        <v/>
      </c>
      <c r="R477" s="73" t="str">
        <f t="shared" si="47"/>
        <v/>
      </c>
      <c r="S477" s="73" t="str">
        <f t="shared" si="48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3"/>
        <v/>
      </c>
      <c r="O478" s="73" t="str">
        <f t="shared" si="44"/>
        <v/>
      </c>
      <c r="P478" s="73">
        <f t="shared" si="45"/>
        <v>0</v>
      </c>
      <c r="Q478" s="73" t="str">
        <f t="shared" si="46"/>
        <v/>
      </c>
      <c r="R478" s="73" t="str">
        <f t="shared" si="47"/>
        <v/>
      </c>
      <c r="S478" s="73" t="str">
        <f t="shared" si="48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3"/>
        <v/>
      </c>
      <c r="O479" s="73" t="str">
        <f t="shared" si="44"/>
        <v/>
      </c>
      <c r="P479" s="73">
        <f t="shared" si="45"/>
        <v>0</v>
      </c>
      <c r="Q479" s="73" t="str">
        <f t="shared" si="46"/>
        <v/>
      </c>
      <c r="R479" s="73" t="str">
        <f t="shared" si="47"/>
        <v/>
      </c>
      <c r="S479" s="73" t="str">
        <f t="shared" si="48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3"/>
        <v/>
      </c>
      <c r="O480" s="73" t="str">
        <f t="shared" si="44"/>
        <v/>
      </c>
      <c r="P480" s="73">
        <f t="shared" si="45"/>
        <v>0</v>
      </c>
      <c r="Q480" s="73" t="str">
        <f t="shared" si="46"/>
        <v/>
      </c>
      <c r="R480" s="73" t="str">
        <f t="shared" si="47"/>
        <v/>
      </c>
      <c r="S480" s="73" t="str">
        <f t="shared" si="48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3"/>
        <v/>
      </c>
      <c r="O481" s="73" t="str">
        <f t="shared" si="44"/>
        <v/>
      </c>
      <c r="P481" s="73">
        <f t="shared" si="45"/>
        <v>0</v>
      </c>
      <c r="Q481" s="73" t="str">
        <f t="shared" si="46"/>
        <v/>
      </c>
      <c r="R481" s="73" t="str">
        <f t="shared" si="47"/>
        <v/>
      </c>
      <c r="S481" s="73" t="str">
        <f t="shared" si="48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3"/>
        <v/>
      </c>
      <c r="O482" s="73" t="str">
        <f t="shared" si="44"/>
        <v/>
      </c>
      <c r="P482" s="73">
        <f t="shared" si="45"/>
        <v>0</v>
      </c>
      <c r="Q482" s="73" t="str">
        <f t="shared" si="46"/>
        <v/>
      </c>
      <c r="R482" s="73" t="str">
        <f t="shared" si="47"/>
        <v/>
      </c>
      <c r="S482" s="73" t="str">
        <f t="shared" si="48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3"/>
        <v/>
      </c>
      <c r="O483" s="73" t="str">
        <f t="shared" si="44"/>
        <v/>
      </c>
      <c r="P483" s="73">
        <f t="shared" si="45"/>
        <v>0</v>
      </c>
      <c r="Q483" s="73" t="str">
        <f t="shared" si="46"/>
        <v/>
      </c>
      <c r="R483" s="73" t="str">
        <f t="shared" si="47"/>
        <v/>
      </c>
      <c r="S483" s="73" t="str">
        <f t="shared" si="48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3"/>
        <v/>
      </c>
      <c r="O484" s="73" t="str">
        <f t="shared" si="44"/>
        <v/>
      </c>
      <c r="P484" s="73">
        <f t="shared" si="45"/>
        <v>0</v>
      </c>
      <c r="Q484" s="73" t="str">
        <f t="shared" si="46"/>
        <v/>
      </c>
      <c r="R484" s="73" t="str">
        <f t="shared" si="47"/>
        <v/>
      </c>
      <c r="S484" s="73" t="str">
        <f t="shared" si="48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3"/>
        <v/>
      </c>
      <c r="O485" s="73" t="str">
        <f t="shared" si="44"/>
        <v/>
      </c>
      <c r="P485" s="73">
        <f t="shared" si="45"/>
        <v>0</v>
      </c>
      <c r="Q485" s="73" t="str">
        <f t="shared" si="46"/>
        <v/>
      </c>
      <c r="R485" s="73" t="str">
        <f t="shared" si="47"/>
        <v/>
      </c>
      <c r="S485" s="73" t="str">
        <f t="shared" si="48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3"/>
        <v/>
      </c>
      <c r="O486" s="73" t="str">
        <f t="shared" si="44"/>
        <v/>
      </c>
      <c r="P486" s="73">
        <f t="shared" si="45"/>
        <v>0</v>
      </c>
      <c r="Q486" s="73" t="str">
        <f t="shared" si="46"/>
        <v/>
      </c>
      <c r="R486" s="73" t="str">
        <f t="shared" si="47"/>
        <v/>
      </c>
      <c r="S486" s="73" t="str">
        <f t="shared" si="48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3"/>
        <v/>
      </c>
      <c r="O487" s="73" t="str">
        <f t="shared" si="44"/>
        <v/>
      </c>
      <c r="P487" s="73">
        <f t="shared" si="45"/>
        <v>0</v>
      </c>
      <c r="Q487" s="73" t="str">
        <f t="shared" si="46"/>
        <v/>
      </c>
      <c r="R487" s="73" t="str">
        <f t="shared" si="47"/>
        <v/>
      </c>
      <c r="S487" s="73" t="str">
        <f t="shared" si="48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3"/>
        <v/>
      </c>
      <c r="O488" s="73" t="str">
        <f t="shared" si="44"/>
        <v/>
      </c>
      <c r="P488" s="73">
        <f t="shared" si="45"/>
        <v>0</v>
      </c>
      <c r="Q488" s="73" t="str">
        <f t="shared" si="46"/>
        <v/>
      </c>
      <c r="R488" s="73" t="str">
        <f t="shared" si="47"/>
        <v/>
      </c>
      <c r="S488" s="73" t="str">
        <f t="shared" si="48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3"/>
        <v/>
      </c>
      <c r="O489" s="73" t="str">
        <f t="shared" si="44"/>
        <v/>
      </c>
      <c r="P489" s="73">
        <f t="shared" si="45"/>
        <v>0</v>
      </c>
      <c r="Q489" s="73" t="str">
        <f t="shared" si="46"/>
        <v/>
      </c>
      <c r="R489" s="73" t="str">
        <f t="shared" si="47"/>
        <v/>
      </c>
      <c r="S489" s="73" t="str">
        <f t="shared" si="48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3"/>
        <v/>
      </c>
      <c r="O490" s="73" t="str">
        <f t="shared" si="44"/>
        <v/>
      </c>
      <c r="P490" s="73">
        <f t="shared" si="45"/>
        <v>0</v>
      </c>
      <c r="Q490" s="73" t="str">
        <f t="shared" si="46"/>
        <v/>
      </c>
      <c r="R490" s="73" t="str">
        <f t="shared" si="47"/>
        <v/>
      </c>
      <c r="S490" s="73" t="str">
        <f t="shared" si="48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3"/>
        <v/>
      </c>
      <c r="O491" s="73" t="str">
        <f t="shared" si="44"/>
        <v/>
      </c>
      <c r="P491" s="73">
        <f t="shared" si="45"/>
        <v>0</v>
      </c>
      <c r="Q491" s="73" t="str">
        <f t="shared" si="46"/>
        <v/>
      </c>
      <c r="R491" s="73" t="str">
        <f t="shared" si="47"/>
        <v/>
      </c>
      <c r="S491" s="73" t="str">
        <f t="shared" si="48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3"/>
        <v/>
      </c>
      <c r="O492" s="73" t="str">
        <f t="shared" si="44"/>
        <v/>
      </c>
      <c r="P492" s="73">
        <f t="shared" si="45"/>
        <v>0</v>
      </c>
      <c r="Q492" s="73" t="str">
        <f t="shared" si="46"/>
        <v/>
      </c>
      <c r="R492" s="73" t="str">
        <f t="shared" si="47"/>
        <v/>
      </c>
      <c r="S492" s="73" t="str">
        <f t="shared" si="48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3"/>
        <v/>
      </c>
      <c r="O493" s="73" t="str">
        <f t="shared" si="44"/>
        <v/>
      </c>
      <c r="P493" s="73">
        <f t="shared" si="45"/>
        <v>0</v>
      </c>
      <c r="Q493" s="73" t="str">
        <f t="shared" si="46"/>
        <v/>
      </c>
      <c r="R493" s="73" t="str">
        <f t="shared" si="47"/>
        <v/>
      </c>
      <c r="S493" s="73" t="str">
        <f t="shared" si="48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3"/>
        <v/>
      </c>
      <c r="O494" s="73" t="str">
        <f t="shared" si="44"/>
        <v/>
      </c>
      <c r="P494" s="73">
        <f t="shared" si="45"/>
        <v>0</v>
      </c>
      <c r="Q494" s="73" t="str">
        <f t="shared" si="46"/>
        <v/>
      </c>
      <c r="R494" s="73" t="str">
        <f t="shared" si="47"/>
        <v/>
      </c>
      <c r="S494" s="73" t="str">
        <f t="shared" si="48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3"/>
        <v/>
      </c>
      <c r="O495" s="73" t="str">
        <f t="shared" si="44"/>
        <v/>
      </c>
      <c r="P495" s="73">
        <f t="shared" si="45"/>
        <v>0</v>
      </c>
      <c r="Q495" s="73" t="str">
        <f t="shared" si="46"/>
        <v/>
      </c>
      <c r="R495" s="73" t="str">
        <f t="shared" si="47"/>
        <v/>
      </c>
      <c r="S495" s="73" t="str">
        <f t="shared" si="48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3"/>
        <v/>
      </c>
      <c r="O496" s="73" t="str">
        <f t="shared" si="44"/>
        <v/>
      </c>
      <c r="P496" s="73">
        <f t="shared" si="45"/>
        <v>0</v>
      </c>
      <c r="Q496" s="73" t="str">
        <f t="shared" si="46"/>
        <v/>
      </c>
      <c r="R496" s="73" t="str">
        <f t="shared" si="47"/>
        <v/>
      </c>
      <c r="S496" s="73" t="str">
        <f t="shared" si="48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3"/>
        <v/>
      </c>
      <c r="O497" s="73" t="str">
        <f t="shared" si="44"/>
        <v/>
      </c>
      <c r="P497" s="73">
        <f t="shared" si="45"/>
        <v>0</v>
      </c>
      <c r="Q497" s="73" t="str">
        <f t="shared" si="46"/>
        <v/>
      </c>
      <c r="R497" s="73" t="str">
        <f t="shared" si="47"/>
        <v/>
      </c>
      <c r="S497" s="73" t="str">
        <f t="shared" si="48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3"/>
        <v/>
      </c>
      <c r="O498" s="73" t="str">
        <f t="shared" si="44"/>
        <v/>
      </c>
      <c r="P498" s="73">
        <f t="shared" si="45"/>
        <v>0</v>
      </c>
      <c r="Q498" s="73" t="str">
        <f t="shared" si="46"/>
        <v/>
      </c>
      <c r="R498" s="73" t="str">
        <f t="shared" si="47"/>
        <v/>
      </c>
      <c r="S498" s="73" t="str">
        <f t="shared" si="48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3"/>
        <v/>
      </c>
      <c r="O499" s="73" t="str">
        <f t="shared" si="44"/>
        <v/>
      </c>
      <c r="P499" s="73">
        <f t="shared" si="45"/>
        <v>0</v>
      </c>
      <c r="Q499" s="73" t="str">
        <f t="shared" si="46"/>
        <v/>
      </c>
      <c r="R499" s="73" t="str">
        <f t="shared" si="47"/>
        <v/>
      </c>
      <c r="S499" s="73" t="str">
        <f t="shared" si="48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3"/>
        <v/>
      </c>
      <c r="O500" s="73" t="str">
        <f t="shared" si="44"/>
        <v/>
      </c>
      <c r="P500" s="73">
        <f t="shared" si="45"/>
        <v>0</v>
      </c>
      <c r="Q500" s="73" t="str">
        <f t="shared" si="46"/>
        <v/>
      </c>
      <c r="R500" s="73" t="str">
        <f t="shared" si="47"/>
        <v/>
      </c>
      <c r="S500" s="73" t="str">
        <f t="shared" si="48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3"/>
        <v/>
      </c>
      <c r="O501" s="73" t="str">
        <f t="shared" si="44"/>
        <v/>
      </c>
      <c r="P501" s="73">
        <f t="shared" si="45"/>
        <v>0</v>
      </c>
      <c r="Q501" s="73" t="str">
        <f t="shared" si="46"/>
        <v/>
      </c>
      <c r="R501" s="73" t="str">
        <f t="shared" si="47"/>
        <v/>
      </c>
      <c r="S501" s="73" t="str">
        <f t="shared" si="48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3"/>
        <v/>
      </c>
      <c r="O502" s="73" t="str">
        <f t="shared" si="44"/>
        <v/>
      </c>
      <c r="P502" s="73">
        <f t="shared" si="45"/>
        <v>0</v>
      </c>
      <c r="Q502" s="73" t="str">
        <f t="shared" si="46"/>
        <v/>
      </c>
      <c r="R502" s="73" t="str">
        <f t="shared" si="47"/>
        <v/>
      </c>
      <c r="S502" s="73" t="str">
        <f t="shared" si="48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3"/>
        <v/>
      </c>
      <c r="O503" s="73" t="str">
        <f t="shared" si="44"/>
        <v/>
      </c>
      <c r="P503" s="73">
        <f t="shared" si="45"/>
        <v>0</v>
      </c>
      <c r="Q503" s="73" t="str">
        <f t="shared" si="46"/>
        <v/>
      </c>
      <c r="R503" s="73" t="str">
        <f t="shared" si="47"/>
        <v/>
      </c>
      <c r="S503" s="73" t="str">
        <f t="shared" si="48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3"/>
        <v/>
      </c>
      <c r="O504" s="73" t="str">
        <f t="shared" si="44"/>
        <v/>
      </c>
      <c r="P504" s="73">
        <f t="shared" si="45"/>
        <v>0</v>
      </c>
      <c r="Q504" s="73" t="str">
        <f t="shared" si="46"/>
        <v/>
      </c>
      <c r="R504" s="73" t="str">
        <f t="shared" si="47"/>
        <v/>
      </c>
      <c r="S504" s="73" t="str">
        <f t="shared" si="48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3"/>
        <v/>
      </c>
      <c r="O505" s="73" t="str">
        <f t="shared" si="44"/>
        <v/>
      </c>
      <c r="P505" s="73">
        <f t="shared" si="45"/>
        <v>0</v>
      </c>
      <c r="Q505" s="73" t="str">
        <f t="shared" si="46"/>
        <v/>
      </c>
      <c r="R505" s="73" t="str">
        <f t="shared" si="47"/>
        <v/>
      </c>
      <c r="S505" s="73" t="str">
        <f t="shared" si="48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3"/>
        <v/>
      </c>
      <c r="O506" s="73" t="str">
        <f t="shared" si="44"/>
        <v/>
      </c>
      <c r="P506" s="73">
        <f t="shared" si="45"/>
        <v>0</v>
      </c>
      <c r="Q506" s="73" t="str">
        <f t="shared" si="46"/>
        <v/>
      </c>
      <c r="R506" s="73" t="str">
        <f t="shared" si="47"/>
        <v/>
      </c>
      <c r="S506" s="73" t="str">
        <f t="shared" si="48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3"/>
        <v/>
      </c>
      <c r="O507" s="73" t="str">
        <f t="shared" si="44"/>
        <v/>
      </c>
      <c r="P507" s="73">
        <f t="shared" si="45"/>
        <v>0</v>
      </c>
      <c r="Q507" s="73" t="str">
        <f t="shared" si="46"/>
        <v/>
      </c>
      <c r="R507" s="73" t="str">
        <f t="shared" si="47"/>
        <v/>
      </c>
      <c r="S507" s="73" t="str">
        <f t="shared" si="48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3"/>
        <v/>
      </c>
      <c r="O508" s="73" t="str">
        <f t="shared" si="44"/>
        <v/>
      </c>
      <c r="P508" s="73">
        <f t="shared" si="45"/>
        <v>0</v>
      </c>
      <c r="Q508" s="73" t="str">
        <f t="shared" si="46"/>
        <v/>
      </c>
      <c r="R508" s="73" t="str">
        <f t="shared" si="47"/>
        <v/>
      </c>
      <c r="S508" s="73" t="str">
        <f t="shared" si="48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3"/>
        <v/>
      </c>
      <c r="O509" s="73" t="str">
        <f t="shared" si="44"/>
        <v/>
      </c>
      <c r="P509" s="73">
        <f t="shared" si="45"/>
        <v>0</v>
      </c>
      <c r="Q509" s="73" t="str">
        <f t="shared" si="46"/>
        <v/>
      </c>
      <c r="R509" s="73" t="str">
        <f t="shared" si="47"/>
        <v/>
      </c>
      <c r="S509" s="73" t="str">
        <f t="shared" si="48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3"/>
        <v/>
      </c>
      <c r="O510" s="73" t="str">
        <f t="shared" si="44"/>
        <v/>
      </c>
      <c r="P510" s="73">
        <f t="shared" si="45"/>
        <v>0</v>
      </c>
      <c r="Q510" s="73" t="str">
        <f t="shared" si="46"/>
        <v/>
      </c>
      <c r="R510" s="73" t="str">
        <f t="shared" si="47"/>
        <v/>
      </c>
      <c r="S510" s="73" t="str">
        <f t="shared" si="48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3"/>
        <v/>
      </c>
      <c r="O511" s="73" t="str">
        <f t="shared" si="44"/>
        <v/>
      </c>
      <c r="P511" s="73">
        <f t="shared" si="45"/>
        <v>0</v>
      </c>
      <c r="Q511" s="73" t="str">
        <f t="shared" si="46"/>
        <v/>
      </c>
      <c r="R511" s="73" t="str">
        <f t="shared" si="47"/>
        <v/>
      </c>
      <c r="S511" s="73" t="str">
        <f t="shared" si="48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3"/>
        <v/>
      </c>
      <c r="O512" s="73" t="str">
        <f t="shared" si="44"/>
        <v/>
      </c>
      <c r="P512" s="73">
        <f t="shared" si="45"/>
        <v>0</v>
      </c>
      <c r="Q512" s="73" t="str">
        <f t="shared" si="46"/>
        <v/>
      </c>
      <c r="R512" s="73" t="str">
        <f t="shared" si="47"/>
        <v/>
      </c>
      <c r="S512" s="73" t="str">
        <f t="shared" si="48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3"/>
        <v/>
      </c>
      <c r="O513" s="73" t="str">
        <f t="shared" si="44"/>
        <v/>
      </c>
      <c r="P513" s="73">
        <f t="shared" si="45"/>
        <v>0</v>
      </c>
      <c r="Q513" s="73" t="str">
        <f t="shared" si="46"/>
        <v/>
      </c>
      <c r="R513" s="73" t="str">
        <f t="shared" si="47"/>
        <v/>
      </c>
      <c r="S513" s="73" t="str">
        <f t="shared" si="48"/>
        <v/>
      </c>
    </row>
  </sheetData>
  <sheetProtection algorithmName="SHA-512" hashValue="74LqB+7bxls/D1oXSbqt50DAzRtBJVt1y5LKIJ9zUiVpeaaJ+eUOgVdMN584GlX3tWEJN4sP1aAV1QW9KWURFQ==" saltValue="5wswCSnx/QrEWV8E6Gc0MA==" spinCount="100000" sheet="1" objects="1" scenarios="1" formatColumns="0" formatRows="0" autoFilter="0"/>
  <autoFilter ref="L14:M513" xr:uid="{00000000-0009-0000-0000-000007000000}"/>
  <mergeCells count="21">
    <mergeCell ref="S6:S7"/>
    <mergeCell ref="A1:A4"/>
    <mergeCell ref="A5:A6"/>
    <mergeCell ref="L6:L7"/>
    <mergeCell ref="J6:J7"/>
    <mergeCell ref="K1:M1"/>
    <mergeCell ref="K4:M4"/>
    <mergeCell ref="G6:G7"/>
    <mergeCell ref="I6:I7"/>
    <mergeCell ref="E6:E7"/>
    <mergeCell ref="F6:F7"/>
    <mergeCell ref="H6:H7"/>
    <mergeCell ref="M6:M7"/>
    <mergeCell ref="K6:K7"/>
    <mergeCell ref="A12:A13"/>
    <mergeCell ref="O6:O7"/>
    <mergeCell ref="P6:P7"/>
    <mergeCell ref="Q6:Q7"/>
    <mergeCell ref="R6:R7"/>
    <mergeCell ref="C6:C7"/>
    <mergeCell ref="D6:D7"/>
  </mergeCells>
  <phoneticPr fontId="0" type="noConversion"/>
  <hyperlinks>
    <hyperlink ref="A7" location="DATOS!A1" display="Datos de la Empresa" xr:uid="{00000000-0004-0000-0700-000000000000}"/>
    <hyperlink ref="A8" location="'INGRESOS Y EGRESOS'!A1" display="Ingresos y Egresos" xr:uid="{00000000-0004-0000-0700-000001000000}"/>
    <hyperlink ref="A9" location="IMPUESTOS!A1" display="Impuestos" xr:uid="{00000000-0004-0000-0700-000002000000}"/>
    <hyperlink ref="A10" location="TARIFAS!A1" display="Tablas y Tarifas de ISR" xr:uid="{00000000-0004-0000-0700-000003000000}"/>
    <hyperlink ref="A5:A6" location="MENU!A1" display="M e n ú" xr:uid="{00000000-0004-0000-0700-000004000000}"/>
    <hyperlink ref="A11" location="COEFICIENTE!A1" display="Coeficiente de Utilidad" xr:uid="{00000000-0004-0000-0700-000005000000}"/>
    <hyperlink ref="A12:A13" location="CONTACTO!A1" display="CONTACTO" xr:uid="{00000000-0004-0000-0700-000006000000}"/>
  </hyperlinks>
  <printOptions horizontalCentered="1"/>
  <pageMargins left="0.39370078740157483" right="0.39370078740157483" top="0.78740157480314965" bottom="0.78740157480314965" header="0" footer="0"/>
  <pageSetup paperSize="119" scale="80" orientation="landscape" blackAndWhite="1" horizontalDpi="300" verticalDpi="300" r:id="rId1"/>
  <headerFooter alignWithMargins="0">
    <oddHeader>&amp;R&amp;"Calibri"&amp;10&amp;K000000 Confidencial&amp;1#_x000D_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776" yWindow="499" count="1">
        <x14:dataValidation type="list" allowBlank="1" showErrorMessage="1" promptTitle="% Decreto 10/IX/2014 y % de Ley" prompt="IVA PUBLICO EN GENERAL_x000a_     8%  Mineria_x000a_     6%  Manufacturas y/o construcción_x000a_     2%  Comercio (incluye arrendamiento de bienes muebles)_x000a_     8%  Prestación de servicios_x000a_0%  Alimentos y/o medicinas_x000a_ IVA CLIENTES INDIVIDUALES:_x000a_0%_x000a_16%" xr:uid="{00000000-0002-0000-0700-000000000000}">
          <x14:formula1>
            <xm:f>LISTA!$B$15:$B$23</xm:f>
          </x14:formula1>
          <xm:sqref>H15:H513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13"/>
  <sheetViews>
    <sheetView zoomScaleNormal="100" workbookViewId="0">
      <pane xSplit="1" ySplit="7" topLeftCell="B8" activePane="bottomRight" state="frozen"/>
      <selection sqref="A1:A4"/>
      <selection pane="topRight" sqref="A1:A4"/>
      <selection pane="bottomLeft" sqref="A1:A4"/>
      <selection pane="bottomRight" sqref="A1:A4"/>
    </sheetView>
  </sheetViews>
  <sheetFormatPr baseColWidth="10" defaultColWidth="11.42578125" defaultRowHeight="17.45" customHeight="1" x14ac:dyDescent="0.2"/>
  <cols>
    <col min="1" max="1" width="21.7109375" style="52" customWidth="1"/>
    <col min="2" max="2" width="1.7109375" style="28" customWidth="1"/>
    <col min="3" max="3" width="10.7109375" style="10" customWidth="1"/>
    <col min="4" max="4" width="8.7109375" style="10" customWidth="1"/>
    <col min="5" max="5" width="25.7109375" style="10" customWidth="1"/>
    <col min="6" max="6" width="15.28515625" style="10" customWidth="1"/>
    <col min="7" max="7" width="12.28515625" style="10" customWidth="1"/>
    <col min="8" max="8" width="4.7109375" style="10" customWidth="1"/>
    <col min="9" max="13" width="12.28515625" style="10" customWidth="1"/>
    <col min="14" max="14" width="0.85546875" style="10" customWidth="1"/>
    <col min="15" max="16" width="11.7109375" style="10" customWidth="1"/>
    <col min="17" max="17" width="11.7109375" style="10" hidden="1" customWidth="1"/>
    <col min="18" max="18" width="11.7109375" style="10" customWidth="1"/>
    <col min="19" max="16384" width="11.42578125" style="10"/>
  </cols>
  <sheetData>
    <row r="1" spans="1:19" ht="17.45" customHeight="1" x14ac:dyDescent="0.3">
      <c r="A1" s="125" t="s">
        <v>108</v>
      </c>
      <c r="C1" s="116" t="str">
        <f>IF(DATOS!H19=DATOS!I1,DATOS!$E$6&amp;" "&amp;DATOS!$I$6&amp;" "&amp;DATOS!$M$6, "N o m b r e")</f>
        <v>N o m b r e</v>
      </c>
      <c r="D1" s="114"/>
      <c r="E1" s="114"/>
      <c r="G1" s="25"/>
      <c r="H1" s="15"/>
      <c r="I1" s="15"/>
      <c r="J1" s="15"/>
      <c r="K1" s="166" t="s">
        <v>34</v>
      </c>
      <c r="L1" s="166"/>
      <c r="M1" s="166"/>
      <c r="N1" s="23"/>
      <c r="O1" s="19"/>
      <c r="P1" s="19"/>
      <c r="Q1" s="19"/>
      <c r="R1" s="19"/>
    </row>
    <row r="2" spans="1:19" ht="17.45" customHeight="1" x14ac:dyDescent="0.3">
      <c r="A2" s="125"/>
      <c r="C2" s="117" t="str">
        <f>IF(DATOS!H19=DATOS!I1,DATOS!$E$8,"R.F.C.:                                                 -- DEMO PENDIENTE DE ACTIVAR -")</f>
        <v>R.F.C.:                                                 -- DEMO PENDIENTE DE ACTIVAR -</v>
      </c>
      <c r="D2" s="114"/>
      <c r="E2" s="1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17.45" customHeight="1" x14ac:dyDescent="0.2">
      <c r="A3" s="125"/>
      <c r="C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7.45" customHeight="1" x14ac:dyDescent="0.3">
      <c r="A4" s="126"/>
      <c r="C4" s="116" t="s">
        <v>4</v>
      </c>
      <c r="G4" s="15"/>
      <c r="H4" s="15"/>
      <c r="I4" s="15"/>
      <c r="J4" s="15"/>
      <c r="K4" s="167" t="str">
        <f>"ENERO - FEBRERO "&amp;DATOS!$E$10</f>
        <v>ENERO - FEBRERO 2024</v>
      </c>
      <c r="L4" s="167"/>
      <c r="M4" s="167"/>
      <c r="N4" s="30"/>
      <c r="O4" s="20"/>
      <c r="P4" s="20"/>
      <c r="Q4" s="20"/>
      <c r="R4" s="20"/>
    </row>
    <row r="5" spans="1:19" ht="17.45" customHeight="1" x14ac:dyDescent="0.4">
      <c r="A5" s="123" t="s">
        <v>215</v>
      </c>
      <c r="C5" s="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7.45" customHeight="1" x14ac:dyDescent="0.2">
      <c r="A6" s="123"/>
      <c r="C6" s="164" t="s">
        <v>1</v>
      </c>
      <c r="D6" s="165" t="s">
        <v>64</v>
      </c>
      <c r="E6" s="165" t="s">
        <v>48</v>
      </c>
      <c r="F6" s="165" t="s">
        <v>20</v>
      </c>
      <c r="G6" s="162" t="s">
        <v>80</v>
      </c>
      <c r="H6" s="162" t="s">
        <v>53</v>
      </c>
      <c r="I6" s="162" t="s">
        <v>2</v>
      </c>
      <c r="J6" s="162" t="s">
        <v>79</v>
      </c>
      <c r="K6" s="162" t="s">
        <v>61</v>
      </c>
      <c r="L6" s="162" t="s">
        <v>62</v>
      </c>
      <c r="M6" s="162" t="s">
        <v>3</v>
      </c>
      <c r="N6" s="15"/>
      <c r="O6" s="162" t="s">
        <v>81</v>
      </c>
      <c r="P6" s="162" t="s">
        <v>82</v>
      </c>
      <c r="Q6" s="162"/>
      <c r="R6" s="162" t="s">
        <v>83</v>
      </c>
      <c r="S6" s="162" t="s">
        <v>227</v>
      </c>
    </row>
    <row r="7" spans="1:19" ht="17.45" customHeight="1" x14ac:dyDescent="0.2">
      <c r="A7" s="48" t="s">
        <v>66</v>
      </c>
      <c r="C7" s="164"/>
      <c r="D7" s="165"/>
      <c r="E7" s="165"/>
      <c r="F7" s="165"/>
      <c r="G7" s="162"/>
      <c r="H7" s="162"/>
      <c r="I7" s="162"/>
      <c r="J7" s="163"/>
      <c r="K7" s="162"/>
      <c r="L7" s="162"/>
      <c r="M7" s="162"/>
      <c r="N7" s="15"/>
      <c r="O7" s="163"/>
      <c r="P7" s="163"/>
      <c r="Q7" s="163"/>
      <c r="R7" s="163"/>
      <c r="S7" s="163"/>
    </row>
    <row r="8" spans="1:19" ht="17.45" customHeight="1" x14ac:dyDescent="0.2">
      <c r="A8" s="48" t="s">
        <v>68</v>
      </c>
      <c r="C8" s="76" t="s">
        <v>60</v>
      </c>
      <c r="D8" s="77"/>
      <c r="E8" s="77"/>
      <c r="F8" s="77"/>
      <c r="G8" s="78"/>
      <c r="H8" s="78"/>
      <c r="I8" s="78"/>
      <c r="J8" s="78"/>
      <c r="K8" s="79"/>
      <c r="L8" s="79"/>
      <c r="M8" s="78"/>
      <c r="N8" s="15"/>
      <c r="O8" s="84"/>
      <c r="P8" s="84"/>
      <c r="Q8" s="84"/>
      <c r="R8" s="84"/>
      <c r="S8" s="84"/>
    </row>
    <row r="9" spans="1:19" ht="17.45" customHeight="1" x14ac:dyDescent="0.2">
      <c r="A9" s="48" t="s">
        <v>59</v>
      </c>
      <c r="C9" s="76"/>
      <c r="D9" s="77"/>
      <c r="E9" s="80" t="s">
        <v>115</v>
      </c>
      <c r="F9" s="77"/>
      <c r="G9" s="81">
        <f>SUM(G15:G513)</f>
        <v>0</v>
      </c>
      <c r="H9" s="81"/>
      <c r="I9" s="81">
        <f>SUM(I15:I513)</f>
        <v>0</v>
      </c>
      <c r="J9" s="81">
        <f>SUM(J15:J513)</f>
        <v>0</v>
      </c>
      <c r="K9" s="81">
        <f>SUM(K15:K513)</f>
        <v>0</v>
      </c>
      <c r="L9" s="81">
        <f>SUM(L15:L513)</f>
        <v>0</v>
      </c>
      <c r="M9" s="81">
        <f>G9+I9+J9-K9-L9</f>
        <v>0</v>
      </c>
      <c r="N9" s="15"/>
      <c r="O9" s="81">
        <f>SUM(O15:O513)</f>
        <v>0</v>
      </c>
      <c r="P9" s="81">
        <f>SUM(P15:P513)</f>
        <v>0</v>
      </c>
      <c r="Q9" s="81">
        <f>SUM(Q15:Q513)</f>
        <v>0</v>
      </c>
      <c r="R9" s="81">
        <f>SUM(R15:R513)</f>
        <v>0</v>
      </c>
      <c r="S9" s="81">
        <f>SUM(S15:S513)</f>
        <v>0</v>
      </c>
    </row>
    <row r="10" spans="1:19" ht="17.45" customHeight="1" x14ac:dyDescent="0.2">
      <c r="A10" s="48" t="s">
        <v>67</v>
      </c>
      <c r="C10" s="76"/>
      <c r="D10" s="82" t="s">
        <v>133</v>
      </c>
      <c r="E10" s="82"/>
      <c r="F10" s="82"/>
      <c r="G10" s="83">
        <f>SUM(G9:G9)</f>
        <v>0</v>
      </c>
      <c r="H10" s="83"/>
      <c r="I10" s="83">
        <f>SUM(I9:I9)</f>
        <v>0</v>
      </c>
      <c r="J10" s="83">
        <f>SUM(J9:J9)</f>
        <v>0</v>
      </c>
      <c r="K10" s="83">
        <f>SUM(K9:K9)</f>
        <v>0</v>
      </c>
      <c r="L10" s="83">
        <f>SUM(L9:L9)</f>
        <v>0</v>
      </c>
      <c r="M10" s="83">
        <f>SUM(M9:M9)</f>
        <v>0</v>
      </c>
      <c r="N10" s="15"/>
      <c r="O10" s="83">
        <f>SUM(O9:O9)</f>
        <v>0</v>
      </c>
      <c r="P10" s="83">
        <f>SUM(P9:P9)</f>
        <v>0</v>
      </c>
      <c r="Q10" s="83">
        <f>SUM(Q9:Q9)</f>
        <v>0</v>
      </c>
      <c r="R10" s="83">
        <f>SUM(R9:R9)</f>
        <v>0</v>
      </c>
      <c r="S10" s="83">
        <f>SUM(S9:S9)</f>
        <v>0</v>
      </c>
    </row>
    <row r="11" spans="1:19" ht="17.45" customHeight="1" x14ac:dyDescent="0.2">
      <c r="A11" s="48" t="s">
        <v>175</v>
      </c>
      <c r="C11" s="76"/>
      <c r="D11" s="84"/>
      <c r="E11" s="80" t="s">
        <v>116</v>
      </c>
      <c r="F11" s="84"/>
      <c r="G11" s="81">
        <f>G9</f>
        <v>0</v>
      </c>
      <c r="H11" s="81"/>
      <c r="I11" s="81">
        <f>I9</f>
        <v>0</v>
      </c>
      <c r="J11" s="81">
        <f>J9</f>
        <v>0</v>
      </c>
      <c r="K11" s="81">
        <f>K9</f>
        <v>0</v>
      </c>
      <c r="L11" s="81">
        <f>L9</f>
        <v>0</v>
      </c>
      <c r="M11" s="81">
        <f>G11+I11+J11-K11-L11</f>
        <v>0</v>
      </c>
      <c r="N11" s="15"/>
      <c r="O11" s="81">
        <f>O9</f>
        <v>0</v>
      </c>
      <c r="P11" s="81">
        <f>P9</f>
        <v>0</v>
      </c>
      <c r="Q11" s="81">
        <f>Q9</f>
        <v>0</v>
      </c>
      <c r="R11" s="81">
        <f>R9</f>
        <v>0</v>
      </c>
      <c r="S11" s="81">
        <f>S9</f>
        <v>0</v>
      </c>
    </row>
    <row r="12" spans="1:19" ht="17.45" customHeight="1" thickBot="1" x14ac:dyDescent="0.25">
      <c r="A12" s="123" t="s">
        <v>214</v>
      </c>
      <c r="C12" s="85"/>
      <c r="D12" s="82" t="s">
        <v>85</v>
      </c>
      <c r="E12" s="82"/>
      <c r="F12" s="82"/>
      <c r="G12" s="86">
        <f>SUM(G11:G11)</f>
        <v>0</v>
      </c>
      <c r="H12" s="86"/>
      <c r="I12" s="86">
        <f>SUM(I11:I11)</f>
        <v>0</v>
      </c>
      <c r="J12" s="86">
        <f>SUM(J11:J11)</f>
        <v>0</v>
      </c>
      <c r="K12" s="86">
        <f>SUM(K11:K11)</f>
        <v>0</v>
      </c>
      <c r="L12" s="86">
        <f>SUM(L11:L11)</f>
        <v>0</v>
      </c>
      <c r="M12" s="86">
        <f>SUM(M11:M11)</f>
        <v>0</v>
      </c>
      <c r="N12" s="15"/>
      <c r="O12" s="86">
        <f>SUM(O11:O11)</f>
        <v>0</v>
      </c>
      <c r="P12" s="86">
        <f>SUM(P11:P11)</f>
        <v>0</v>
      </c>
      <c r="Q12" s="86">
        <f>SUM(Q11:Q11)</f>
        <v>0</v>
      </c>
      <c r="R12" s="86">
        <f>SUM(R11:R11)</f>
        <v>0</v>
      </c>
      <c r="S12" s="86">
        <f>SUM(S11:S11)</f>
        <v>0</v>
      </c>
    </row>
    <row r="13" spans="1:19" ht="17.45" customHeight="1" thickTop="1" x14ac:dyDescent="0.2">
      <c r="A13" s="123"/>
      <c r="C13" s="85"/>
      <c r="D13" s="77"/>
      <c r="E13" s="77"/>
      <c r="F13" s="77"/>
      <c r="G13" s="78"/>
      <c r="H13" s="78"/>
      <c r="I13" s="78"/>
      <c r="J13" s="78"/>
      <c r="K13" s="79"/>
      <c r="L13" s="79"/>
      <c r="M13" s="78"/>
      <c r="N13" s="15"/>
      <c r="O13" s="84"/>
      <c r="P13" s="84"/>
      <c r="Q13" s="84"/>
      <c r="R13" s="84"/>
      <c r="S13" s="84"/>
    </row>
    <row r="14" spans="1:19" ht="17.45" customHeight="1" x14ac:dyDescent="0.2">
      <c r="C14" s="65" t="s">
        <v>219</v>
      </c>
      <c r="D14" s="66"/>
      <c r="E14" s="66"/>
      <c r="F14" s="66"/>
      <c r="G14" s="67"/>
      <c r="H14" s="67"/>
      <c r="I14" s="68"/>
      <c r="J14" s="68"/>
      <c r="K14" s="67"/>
      <c r="L14" s="67"/>
      <c r="M14" s="68"/>
      <c r="N14" s="15"/>
      <c r="O14" s="67"/>
      <c r="P14" s="67"/>
      <c r="Q14" s="67"/>
      <c r="R14" s="67"/>
      <c r="S14" s="67"/>
    </row>
    <row r="15" spans="1:19" ht="17.45" customHeight="1" x14ac:dyDescent="0.2">
      <c r="A15" s="49"/>
      <c r="C15" s="103"/>
      <c r="D15" s="100"/>
      <c r="E15" s="101"/>
      <c r="F15" s="101"/>
      <c r="G15" s="101"/>
      <c r="H15" s="102"/>
      <c r="I15" s="101"/>
      <c r="J15" s="101"/>
      <c r="K15" s="101"/>
      <c r="L15" s="101"/>
      <c r="M15" s="73" t="str">
        <f t="shared" ref="M15" si="0">IF(G15&amp;I15&amp;J15&amp;K15&amp;L15="","",G15+I15+J15-K15-L15)</f>
        <v/>
      </c>
      <c r="N15" s="15"/>
      <c r="O15" s="73" t="str">
        <f t="shared" ref="O15:O78" si="1">IF($H15="E",G15,"")</f>
        <v/>
      </c>
      <c r="P15" s="73">
        <f>IF($H15=0%,G15,"")</f>
        <v>0</v>
      </c>
      <c r="Q15" s="73" t="str">
        <f>IF(OR($H15=2%,$H15=6%,$H15=8%),$I15/$H15,"")</f>
        <v/>
      </c>
      <c r="R15" s="73" t="str">
        <f>IF(OR($H15=15%,$H15=16%),$I15/$H15,"")</f>
        <v/>
      </c>
      <c r="S15" s="73" t="str">
        <f>IF($H15=8%,$I15/$H15,"")</f>
        <v/>
      </c>
    </row>
    <row r="16" spans="1:19" ht="17.45" customHeight="1" x14ac:dyDescent="0.2">
      <c r="A16" s="49"/>
      <c r="C16" s="103"/>
      <c r="D16" s="100"/>
      <c r="E16" s="101"/>
      <c r="F16" s="101"/>
      <c r="G16" s="101"/>
      <c r="H16" s="102"/>
      <c r="I16" s="101"/>
      <c r="J16" s="101"/>
      <c r="K16" s="101"/>
      <c r="L16" s="101"/>
      <c r="M16" s="73" t="str">
        <f t="shared" ref="M16" si="2">IF(G16&amp;I16&amp;J16&amp;K16&amp;L16="","",G16+I16+J16-K16-L16)</f>
        <v/>
      </c>
      <c r="N16" s="15"/>
      <c r="O16" s="73" t="str">
        <f t="shared" si="1"/>
        <v/>
      </c>
      <c r="P16" s="73">
        <f t="shared" ref="P16:P79" si="3">IF($H16=0%,G16,"")</f>
        <v>0</v>
      </c>
      <c r="Q16" s="73" t="str">
        <f t="shared" ref="Q16:Q79" si="4">IF(OR($H16=2%,$H16=6%,$H16=8%),$I16/$H16,"")</f>
        <v/>
      </c>
      <c r="R16" s="73" t="str">
        <f t="shared" ref="R16:R79" si="5">IF(OR($H16=15%,$H16=16%),$I16/$H16,"")</f>
        <v/>
      </c>
      <c r="S16" s="73" t="str">
        <f t="shared" ref="S16:S79" si="6">IF($H16=8%,$I16/$H16,"")</f>
        <v/>
      </c>
    </row>
    <row r="17" spans="1:19" ht="17.45" customHeight="1" x14ac:dyDescent="0.2">
      <c r="A17" s="49"/>
      <c r="C17" s="103"/>
      <c r="D17" s="100"/>
      <c r="E17" s="101"/>
      <c r="F17" s="101"/>
      <c r="G17" s="101"/>
      <c r="H17" s="102"/>
      <c r="I17" s="101"/>
      <c r="J17" s="101"/>
      <c r="K17" s="101"/>
      <c r="L17" s="101"/>
      <c r="M17" s="73" t="str">
        <f t="shared" ref="M17:M77" si="7">IF(G17&amp;I17&amp;J17&amp;K17&amp;L17="","",G17+I17+J17-K17-L17)</f>
        <v/>
      </c>
      <c r="N17" s="15"/>
      <c r="O17" s="73" t="str">
        <f t="shared" si="1"/>
        <v/>
      </c>
      <c r="P17" s="73">
        <f t="shared" si="3"/>
        <v>0</v>
      </c>
      <c r="Q17" s="73" t="str">
        <f t="shared" si="4"/>
        <v/>
      </c>
      <c r="R17" s="73" t="str">
        <f t="shared" si="5"/>
        <v/>
      </c>
      <c r="S17" s="73" t="str">
        <f t="shared" si="6"/>
        <v/>
      </c>
    </row>
    <row r="18" spans="1:19" ht="17.45" customHeight="1" x14ac:dyDescent="0.2">
      <c r="A18" s="49"/>
      <c r="C18" s="103"/>
      <c r="D18" s="100"/>
      <c r="E18" s="101"/>
      <c r="F18" s="101"/>
      <c r="G18" s="101"/>
      <c r="H18" s="102"/>
      <c r="I18" s="101"/>
      <c r="J18" s="101"/>
      <c r="K18" s="101"/>
      <c r="L18" s="101"/>
      <c r="M18" s="73" t="str">
        <f t="shared" si="7"/>
        <v/>
      </c>
      <c r="N18" s="15"/>
      <c r="O18" s="73" t="str">
        <f t="shared" si="1"/>
        <v/>
      </c>
      <c r="P18" s="73">
        <f t="shared" si="3"/>
        <v>0</v>
      </c>
      <c r="Q18" s="73" t="str">
        <f t="shared" si="4"/>
        <v/>
      </c>
      <c r="R18" s="73" t="str">
        <f t="shared" si="5"/>
        <v/>
      </c>
      <c r="S18" s="73" t="str">
        <f t="shared" si="6"/>
        <v/>
      </c>
    </row>
    <row r="19" spans="1:19" ht="17.45" customHeight="1" x14ac:dyDescent="0.2">
      <c r="A19" s="49"/>
      <c r="C19" s="103"/>
      <c r="D19" s="100"/>
      <c r="E19" s="101"/>
      <c r="F19" s="101"/>
      <c r="G19" s="101"/>
      <c r="H19" s="102"/>
      <c r="I19" s="101"/>
      <c r="J19" s="101"/>
      <c r="K19" s="101"/>
      <c r="L19" s="101"/>
      <c r="M19" s="73" t="str">
        <f t="shared" si="7"/>
        <v/>
      </c>
      <c r="N19" s="15"/>
      <c r="O19" s="73" t="str">
        <f t="shared" si="1"/>
        <v/>
      </c>
      <c r="P19" s="73">
        <f t="shared" si="3"/>
        <v>0</v>
      </c>
      <c r="Q19" s="73" t="str">
        <f t="shared" si="4"/>
        <v/>
      </c>
      <c r="R19" s="73" t="str">
        <f t="shared" si="5"/>
        <v/>
      </c>
      <c r="S19" s="73" t="str">
        <f t="shared" si="6"/>
        <v/>
      </c>
    </row>
    <row r="20" spans="1:19" ht="17.45" customHeight="1" x14ac:dyDescent="0.2">
      <c r="A20" s="50"/>
      <c r="C20" s="103"/>
      <c r="D20" s="100"/>
      <c r="E20" s="101"/>
      <c r="F20" s="101"/>
      <c r="G20" s="101"/>
      <c r="H20" s="102"/>
      <c r="I20" s="101"/>
      <c r="J20" s="101"/>
      <c r="K20" s="101"/>
      <c r="L20" s="101"/>
      <c r="M20" s="73" t="str">
        <f t="shared" si="7"/>
        <v/>
      </c>
      <c r="N20" s="15"/>
      <c r="O20" s="73" t="str">
        <f t="shared" si="1"/>
        <v/>
      </c>
      <c r="P20" s="73">
        <f t="shared" si="3"/>
        <v>0</v>
      </c>
      <c r="Q20" s="73" t="str">
        <f t="shared" si="4"/>
        <v/>
      </c>
      <c r="R20" s="73" t="str">
        <f t="shared" si="5"/>
        <v/>
      </c>
      <c r="S20" s="73" t="str">
        <f t="shared" si="6"/>
        <v/>
      </c>
    </row>
    <row r="21" spans="1:19" ht="17.45" customHeight="1" x14ac:dyDescent="0.2">
      <c r="A21" s="50"/>
      <c r="C21" s="103"/>
      <c r="D21" s="100"/>
      <c r="E21" s="101"/>
      <c r="F21" s="101"/>
      <c r="G21" s="101"/>
      <c r="H21" s="102"/>
      <c r="I21" s="101"/>
      <c r="J21" s="101"/>
      <c r="K21" s="101"/>
      <c r="L21" s="101"/>
      <c r="M21" s="73" t="str">
        <f t="shared" si="7"/>
        <v/>
      </c>
      <c r="N21" s="15"/>
      <c r="O21" s="73" t="str">
        <f t="shared" si="1"/>
        <v/>
      </c>
      <c r="P21" s="73">
        <f t="shared" si="3"/>
        <v>0</v>
      </c>
      <c r="Q21" s="73" t="str">
        <f t="shared" si="4"/>
        <v/>
      </c>
      <c r="R21" s="73" t="str">
        <f t="shared" si="5"/>
        <v/>
      </c>
      <c r="S21" s="73" t="str">
        <f t="shared" si="6"/>
        <v/>
      </c>
    </row>
    <row r="22" spans="1:19" ht="17.45" customHeight="1" x14ac:dyDescent="0.2">
      <c r="A22" s="50"/>
      <c r="C22" s="103"/>
      <c r="D22" s="100"/>
      <c r="E22" s="101"/>
      <c r="F22" s="101"/>
      <c r="G22" s="101"/>
      <c r="H22" s="102"/>
      <c r="I22" s="101"/>
      <c r="J22" s="101"/>
      <c r="K22" s="101"/>
      <c r="L22" s="101"/>
      <c r="M22" s="73" t="str">
        <f t="shared" si="7"/>
        <v/>
      </c>
      <c r="N22" s="15"/>
      <c r="O22" s="73" t="str">
        <f t="shared" si="1"/>
        <v/>
      </c>
      <c r="P22" s="73">
        <f t="shared" si="3"/>
        <v>0</v>
      </c>
      <c r="Q22" s="73" t="str">
        <f t="shared" si="4"/>
        <v/>
      </c>
      <c r="R22" s="73" t="str">
        <f t="shared" si="5"/>
        <v/>
      </c>
      <c r="S22" s="73" t="str">
        <f t="shared" si="6"/>
        <v/>
      </c>
    </row>
    <row r="23" spans="1:19" ht="17.45" customHeight="1" x14ac:dyDescent="0.2">
      <c r="A23" s="50"/>
      <c r="C23" s="103"/>
      <c r="D23" s="100"/>
      <c r="E23" s="101"/>
      <c r="F23" s="101"/>
      <c r="G23" s="101"/>
      <c r="H23" s="102"/>
      <c r="I23" s="101"/>
      <c r="J23" s="101"/>
      <c r="K23" s="101"/>
      <c r="L23" s="101"/>
      <c r="M23" s="73" t="str">
        <f t="shared" si="7"/>
        <v/>
      </c>
      <c r="N23" s="15"/>
      <c r="O23" s="73" t="str">
        <f t="shared" si="1"/>
        <v/>
      </c>
      <c r="P23" s="73">
        <f t="shared" si="3"/>
        <v>0</v>
      </c>
      <c r="Q23" s="73" t="str">
        <f t="shared" si="4"/>
        <v/>
      </c>
      <c r="R23" s="73" t="str">
        <f t="shared" si="5"/>
        <v/>
      </c>
      <c r="S23" s="73" t="str">
        <f t="shared" si="6"/>
        <v/>
      </c>
    </row>
    <row r="24" spans="1:19" ht="17.45" customHeight="1" x14ac:dyDescent="0.2">
      <c r="A24" s="50"/>
      <c r="C24" s="103"/>
      <c r="D24" s="100"/>
      <c r="E24" s="101"/>
      <c r="F24" s="101"/>
      <c r="G24" s="101"/>
      <c r="H24" s="102"/>
      <c r="I24" s="101"/>
      <c r="J24" s="101"/>
      <c r="K24" s="101"/>
      <c r="L24" s="101"/>
      <c r="M24" s="73" t="str">
        <f t="shared" si="7"/>
        <v/>
      </c>
      <c r="N24" s="15"/>
      <c r="O24" s="73" t="str">
        <f t="shared" si="1"/>
        <v/>
      </c>
      <c r="P24" s="73">
        <f t="shared" si="3"/>
        <v>0</v>
      </c>
      <c r="Q24" s="73" t="str">
        <f t="shared" si="4"/>
        <v/>
      </c>
      <c r="R24" s="73" t="str">
        <f t="shared" si="5"/>
        <v/>
      </c>
      <c r="S24" s="73" t="str">
        <f t="shared" si="6"/>
        <v/>
      </c>
    </row>
    <row r="25" spans="1:19" ht="17.45" customHeight="1" x14ac:dyDescent="0.2">
      <c r="A25" s="50"/>
      <c r="C25" s="103"/>
      <c r="D25" s="100"/>
      <c r="E25" s="101"/>
      <c r="F25" s="101"/>
      <c r="G25" s="101"/>
      <c r="H25" s="102"/>
      <c r="I25" s="101"/>
      <c r="J25" s="101"/>
      <c r="K25" s="101"/>
      <c r="L25" s="101"/>
      <c r="M25" s="73" t="str">
        <f t="shared" si="7"/>
        <v/>
      </c>
      <c r="N25" s="15"/>
      <c r="O25" s="73" t="str">
        <f t="shared" si="1"/>
        <v/>
      </c>
      <c r="P25" s="73">
        <f t="shared" si="3"/>
        <v>0</v>
      </c>
      <c r="Q25" s="73" t="str">
        <f t="shared" si="4"/>
        <v/>
      </c>
      <c r="R25" s="73" t="str">
        <f t="shared" si="5"/>
        <v/>
      </c>
      <c r="S25" s="73" t="str">
        <f t="shared" si="6"/>
        <v/>
      </c>
    </row>
    <row r="26" spans="1:19" ht="17.45" customHeight="1" x14ac:dyDescent="0.2">
      <c r="A26" s="50"/>
      <c r="C26" s="103"/>
      <c r="D26" s="100"/>
      <c r="E26" s="101"/>
      <c r="F26" s="101"/>
      <c r="G26" s="101"/>
      <c r="H26" s="102"/>
      <c r="I26" s="101"/>
      <c r="J26" s="101"/>
      <c r="K26" s="101"/>
      <c r="L26" s="101"/>
      <c r="M26" s="73" t="str">
        <f t="shared" si="7"/>
        <v/>
      </c>
      <c r="N26" s="15"/>
      <c r="O26" s="73" t="str">
        <f t="shared" si="1"/>
        <v/>
      </c>
      <c r="P26" s="73">
        <f t="shared" si="3"/>
        <v>0</v>
      </c>
      <c r="Q26" s="73" t="str">
        <f t="shared" si="4"/>
        <v/>
      </c>
      <c r="R26" s="73" t="str">
        <f t="shared" si="5"/>
        <v/>
      </c>
      <c r="S26" s="73" t="str">
        <f t="shared" si="6"/>
        <v/>
      </c>
    </row>
    <row r="27" spans="1:19" ht="17.45" customHeight="1" x14ac:dyDescent="0.2">
      <c r="A27" s="50"/>
      <c r="C27" s="103"/>
      <c r="D27" s="100"/>
      <c r="E27" s="101"/>
      <c r="F27" s="101"/>
      <c r="G27" s="101"/>
      <c r="H27" s="102"/>
      <c r="I27" s="101"/>
      <c r="J27" s="101"/>
      <c r="K27" s="101"/>
      <c r="L27" s="101"/>
      <c r="M27" s="73" t="str">
        <f t="shared" si="7"/>
        <v/>
      </c>
      <c r="N27" s="15"/>
      <c r="O27" s="73" t="str">
        <f t="shared" si="1"/>
        <v/>
      </c>
      <c r="P27" s="73">
        <f t="shared" si="3"/>
        <v>0</v>
      </c>
      <c r="Q27" s="73" t="str">
        <f t="shared" si="4"/>
        <v/>
      </c>
      <c r="R27" s="73" t="str">
        <f t="shared" si="5"/>
        <v/>
      </c>
      <c r="S27" s="73" t="str">
        <f t="shared" si="6"/>
        <v/>
      </c>
    </row>
    <row r="28" spans="1:19" ht="17.45" customHeight="1" x14ac:dyDescent="0.2">
      <c r="A28" s="51"/>
      <c r="C28" s="103"/>
      <c r="D28" s="100"/>
      <c r="E28" s="101"/>
      <c r="F28" s="101"/>
      <c r="G28" s="101"/>
      <c r="H28" s="102"/>
      <c r="I28" s="101"/>
      <c r="J28" s="101"/>
      <c r="K28" s="101"/>
      <c r="L28" s="101"/>
      <c r="M28" s="73" t="str">
        <f t="shared" si="7"/>
        <v/>
      </c>
      <c r="N28" s="15"/>
      <c r="O28" s="73" t="str">
        <f t="shared" si="1"/>
        <v/>
      </c>
      <c r="P28" s="73">
        <f t="shared" si="3"/>
        <v>0</v>
      </c>
      <c r="Q28" s="73" t="str">
        <f t="shared" si="4"/>
        <v/>
      </c>
      <c r="R28" s="73" t="str">
        <f t="shared" si="5"/>
        <v/>
      </c>
      <c r="S28" s="73" t="str">
        <f t="shared" si="6"/>
        <v/>
      </c>
    </row>
    <row r="29" spans="1:19" ht="17.45" customHeight="1" x14ac:dyDescent="0.2">
      <c r="A29" s="51"/>
      <c r="C29" s="103"/>
      <c r="D29" s="100"/>
      <c r="E29" s="101"/>
      <c r="F29" s="101"/>
      <c r="G29" s="101"/>
      <c r="H29" s="102"/>
      <c r="I29" s="101"/>
      <c r="J29" s="101"/>
      <c r="K29" s="101"/>
      <c r="L29" s="101"/>
      <c r="M29" s="73" t="str">
        <f t="shared" si="7"/>
        <v/>
      </c>
      <c r="N29" s="15"/>
      <c r="O29" s="73" t="str">
        <f t="shared" si="1"/>
        <v/>
      </c>
      <c r="P29" s="73">
        <f t="shared" si="3"/>
        <v>0</v>
      </c>
      <c r="Q29" s="73" t="str">
        <f t="shared" si="4"/>
        <v/>
      </c>
      <c r="R29" s="73" t="str">
        <f t="shared" si="5"/>
        <v/>
      </c>
      <c r="S29" s="73" t="str">
        <f t="shared" si="6"/>
        <v/>
      </c>
    </row>
    <row r="30" spans="1:19" ht="17.45" customHeight="1" x14ac:dyDescent="0.2">
      <c r="A30" s="51"/>
      <c r="C30" s="103"/>
      <c r="D30" s="100"/>
      <c r="E30" s="101"/>
      <c r="F30" s="101"/>
      <c r="G30" s="101"/>
      <c r="H30" s="102"/>
      <c r="I30" s="101"/>
      <c r="J30" s="101"/>
      <c r="K30" s="101"/>
      <c r="L30" s="101"/>
      <c r="M30" s="73" t="str">
        <f t="shared" si="7"/>
        <v/>
      </c>
      <c r="N30" s="15"/>
      <c r="O30" s="73" t="str">
        <f t="shared" si="1"/>
        <v/>
      </c>
      <c r="P30" s="73">
        <f t="shared" si="3"/>
        <v>0</v>
      </c>
      <c r="Q30" s="73" t="str">
        <f t="shared" si="4"/>
        <v/>
      </c>
      <c r="R30" s="73" t="str">
        <f t="shared" si="5"/>
        <v/>
      </c>
      <c r="S30" s="73" t="str">
        <f t="shared" si="6"/>
        <v/>
      </c>
    </row>
    <row r="31" spans="1:19" ht="17.45" customHeight="1" x14ac:dyDescent="0.2">
      <c r="A31" s="51"/>
      <c r="C31" s="103"/>
      <c r="D31" s="100"/>
      <c r="E31" s="101"/>
      <c r="F31" s="101"/>
      <c r="G31" s="101"/>
      <c r="H31" s="102"/>
      <c r="I31" s="101"/>
      <c r="J31" s="101"/>
      <c r="K31" s="101"/>
      <c r="L31" s="101"/>
      <c r="M31" s="73" t="str">
        <f t="shared" si="7"/>
        <v/>
      </c>
      <c r="N31" s="15"/>
      <c r="O31" s="73" t="str">
        <f t="shared" si="1"/>
        <v/>
      </c>
      <c r="P31" s="73">
        <f t="shared" si="3"/>
        <v>0</v>
      </c>
      <c r="Q31" s="73" t="str">
        <f t="shared" si="4"/>
        <v/>
      </c>
      <c r="R31" s="73" t="str">
        <f t="shared" si="5"/>
        <v/>
      </c>
      <c r="S31" s="73" t="str">
        <f t="shared" si="6"/>
        <v/>
      </c>
    </row>
    <row r="32" spans="1:19" ht="17.45" customHeight="1" x14ac:dyDescent="0.2">
      <c r="A32" s="51"/>
      <c r="C32" s="103"/>
      <c r="D32" s="100"/>
      <c r="E32" s="101"/>
      <c r="F32" s="101"/>
      <c r="G32" s="101"/>
      <c r="H32" s="102"/>
      <c r="I32" s="101"/>
      <c r="J32" s="101"/>
      <c r="K32" s="101"/>
      <c r="L32" s="101"/>
      <c r="M32" s="73" t="str">
        <f t="shared" si="7"/>
        <v/>
      </c>
      <c r="N32" s="15"/>
      <c r="O32" s="73" t="str">
        <f t="shared" si="1"/>
        <v/>
      </c>
      <c r="P32" s="73">
        <f t="shared" si="3"/>
        <v>0</v>
      </c>
      <c r="Q32" s="73" t="str">
        <f t="shared" si="4"/>
        <v/>
      </c>
      <c r="R32" s="73" t="str">
        <f t="shared" si="5"/>
        <v/>
      </c>
      <c r="S32" s="73" t="str">
        <f t="shared" si="6"/>
        <v/>
      </c>
    </row>
    <row r="33" spans="1:19" ht="17.45" customHeight="1" x14ac:dyDescent="0.2">
      <c r="A33" s="51"/>
      <c r="C33" s="103"/>
      <c r="D33" s="100"/>
      <c r="E33" s="101"/>
      <c r="F33" s="101"/>
      <c r="G33" s="101"/>
      <c r="H33" s="102"/>
      <c r="I33" s="101"/>
      <c r="J33" s="101"/>
      <c r="K33" s="101"/>
      <c r="L33" s="101"/>
      <c r="M33" s="73" t="str">
        <f t="shared" si="7"/>
        <v/>
      </c>
      <c r="N33" s="15"/>
      <c r="O33" s="73" t="str">
        <f t="shared" si="1"/>
        <v/>
      </c>
      <c r="P33" s="73">
        <f t="shared" si="3"/>
        <v>0</v>
      </c>
      <c r="Q33" s="73" t="str">
        <f t="shared" si="4"/>
        <v/>
      </c>
      <c r="R33" s="73" t="str">
        <f t="shared" si="5"/>
        <v/>
      </c>
      <c r="S33" s="73" t="str">
        <f t="shared" si="6"/>
        <v/>
      </c>
    </row>
    <row r="34" spans="1:19" ht="17.45" customHeight="1" x14ac:dyDescent="0.2">
      <c r="A34" s="51"/>
      <c r="C34" s="103"/>
      <c r="D34" s="100"/>
      <c r="E34" s="101"/>
      <c r="F34" s="101"/>
      <c r="G34" s="101"/>
      <c r="H34" s="102"/>
      <c r="I34" s="101"/>
      <c r="J34" s="101"/>
      <c r="K34" s="101"/>
      <c r="L34" s="101"/>
      <c r="M34" s="73" t="str">
        <f t="shared" si="7"/>
        <v/>
      </c>
      <c r="N34" s="15"/>
      <c r="O34" s="73" t="str">
        <f t="shared" si="1"/>
        <v/>
      </c>
      <c r="P34" s="73">
        <f t="shared" si="3"/>
        <v>0</v>
      </c>
      <c r="Q34" s="73" t="str">
        <f t="shared" si="4"/>
        <v/>
      </c>
      <c r="R34" s="73" t="str">
        <f t="shared" si="5"/>
        <v/>
      </c>
      <c r="S34" s="73" t="str">
        <f t="shared" si="6"/>
        <v/>
      </c>
    </row>
    <row r="35" spans="1:19" ht="17.45" customHeight="1" x14ac:dyDescent="0.2">
      <c r="A35" s="51"/>
      <c r="C35" s="103"/>
      <c r="D35" s="100"/>
      <c r="E35" s="101"/>
      <c r="F35" s="101"/>
      <c r="G35" s="101"/>
      <c r="H35" s="102"/>
      <c r="I35" s="101"/>
      <c r="J35" s="101"/>
      <c r="K35" s="101"/>
      <c r="L35" s="101"/>
      <c r="M35" s="73" t="str">
        <f t="shared" si="7"/>
        <v/>
      </c>
      <c r="N35" s="15"/>
      <c r="O35" s="73" t="str">
        <f t="shared" si="1"/>
        <v/>
      </c>
      <c r="P35" s="73">
        <f t="shared" si="3"/>
        <v>0</v>
      </c>
      <c r="Q35" s="73" t="str">
        <f t="shared" si="4"/>
        <v/>
      </c>
      <c r="R35" s="73" t="str">
        <f t="shared" si="5"/>
        <v/>
      </c>
      <c r="S35" s="73" t="str">
        <f t="shared" si="6"/>
        <v/>
      </c>
    </row>
    <row r="36" spans="1:19" ht="17.45" customHeight="1" x14ac:dyDescent="0.2">
      <c r="A36" s="51"/>
      <c r="C36" s="103"/>
      <c r="D36" s="100"/>
      <c r="E36" s="101"/>
      <c r="F36" s="101"/>
      <c r="G36" s="101"/>
      <c r="H36" s="102"/>
      <c r="I36" s="101"/>
      <c r="J36" s="101"/>
      <c r="K36" s="101"/>
      <c r="L36" s="101"/>
      <c r="M36" s="73" t="str">
        <f t="shared" si="7"/>
        <v/>
      </c>
      <c r="N36" s="15"/>
      <c r="O36" s="73" t="str">
        <f t="shared" si="1"/>
        <v/>
      </c>
      <c r="P36" s="73">
        <f t="shared" si="3"/>
        <v>0</v>
      </c>
      <c r="Q36" s="73" t="str">
        <f t="shared" si="4"/>
        <v/>
      </c>
      <c r="R36" s="73" t="str">
        <f t="shared" si="5"/>
        <v/>
      </c>
      <c r="S36" s="73" t="str">
        <f t="shared" si="6"/>
        <v/>
      </c>
    </row>
    <row r="37" spans="1:19" ht="17.45" customHeight="1" x14ac:dyDescent="0.2">
      <c r="A37" s="51"/>
      <c r="C37" s="103"/>
      <c r="D37" s="100"/>
      <c r="E37" s="101"/>
      <c r="F37" s="101"/>
      <c r="G37" s="101"/>
      <c r="H37" s="102"/>
      <c r="I37" s="101"/>
      <c r="J37" s="101"/>
      <c r="K37" s="101"/>
      <c r="L37" s="101"/>
      <c r="M37" s="73" t="str">
        <f t="shared" si="7"/>
        <v/>
      </c>
      <c r="N37" s="15"/>
      <c r="O37" s="73" t="str">
        <f t="shared" si="1"/>
        <v/>
      </c>
      <c r="P37" s="73">
        <f t="shared" si="3"/>
        <v>0</v>
      </c>
      <c r="Q37" s="73" t="str">
        <f t="shared" si="4"/>
        <v/>
      </c>
      <c r="R37" s="73" t="str">
        <f t="shared" si="5"/>
        <v/>
      </c>
      <c r="S37" s="73" t="str">
        <f t="shared" si="6"/>
        <v/>
      </c>
    </row>
    <row r="38" spans="1:19" ht="17.45" customHeight="1" x14ac:dyDescent="0.2">
      <c r="A38" s="51"/>
      <c r="C38" s="103"/>
      <c r="D38" s="100"/>
      <c r="E38" s="101"/>
      <c r="F38" s="101"/>
      <c r="G38" s="101"/>
      <c r="H38" s="102"/>
      <c r="I38" s="101"/>
      <c r="J38" s="101"/>
      <c r="K38" s="101"/>
      <c r="L38" s="101"/>
      <c r="M38" s="73" t="str">
        <f t="shared" si="7"/>
        <v/>
      </c>
      <c r="N38" s="15"/>
      <c r="O38" s="73" t="str">
        <f t="shared" si="1"/>
        <v/>
      </c>
      <c r="P38" s="73">
        <f t="shared" si="3"/>
        <v>0</v>
      </c>
      <c r="Q38" s="73" t="str">
        <f t="shared" si="4"/>
        <v/>
      </c>
      <c r="R38" s="73" t="str">
        <f t="shared" si="5"/>
        <v/>
      </c>
      <c r="S38" s="73" t="str">
        <f t="shared" si="6"/>
        <v/>
      </c>
    </row>
    <row r="39" spans="1:19" ht="17.45" customHeight="1" x14ac:dyDescent="0.2">
      <c r="A39" s="51"/>
      <c r="C39" s="103"/>
      <c r="D39" s="100"/>
      <c r="E39" s="101"/>
      <c r="F39" s="101"/>
      <c r="G39" s="101"/>
      <c r="H39" s="102"/>
      <c r="I39" s="101"/>
      <c r="J39" s="101"/>
      <c r="K39" s="101"/>
      <c r="L39" s="101"/>
      <c r="M39" s="73" t="str">
        <f t="shared" si="7"/>
        <v/>
      </c>
      <c r="N39" s="15"/>
      <c r="O39" s="73" t="str">
        <f t="shared" si="1"/>
        <v/>
      </c>
      <c r="P39" s="73">
        <f t="shared" si="3"/>
        <v>0</v>
      </c>
      <c r="Q39" s="73" t="str">
        <f t="shared" si="4"/>
        <v/>
      </c>
      <c r="R39" s="73" t="str">
        <f t="shared" si="5"/>
        <v/>
      </c>
      <c r="S39" s="73" t="str">
        <f t="shared" si="6"/>
        <v/>
      </c>
    </row>
    <row r="40" spans="1:19" ht="17.45" customHeight="1" x14ac:dyDescent="0.2">
      <c r="A40" s="51"/>
      <c r="C40" s="103"/>
      <c r="D40" s="100"/>
      <c r="E40" s="101"/>
      <c r="F40" s="101"/>
      <c r="G40" s="101"/>
      <c r="H40" s="102"/>
      <c r="I40" s="101"/>
      <c r="J40" s="101"/>
      <c r="K40" s="101"/>
      <c r="L40" s="101"/>
      <c r="M40" s="73" t="str">
        <f t="shared" si="7"/>
        <v/>
      </c>
      <c r="N40" s="15"/>
      <c r="O40" s="73" t="str">
        <f t="shared" si="1"/>
        <v/>
      </c>
      <c r="P40" s="73">
        <f t="shared" si="3"/>
        <v>0</v>
      </c>
      <c r="Q40" s="73" t="str">
        <f t="shared" si="4"/>
        <v/>
      </c>
      <c r="R40" s="73" t="str">
        <f t="shared" si="5"/>
        <v/>
      </c>
      <c r="S40" s="73" t="str">
        <f t="shared" si="6"/>
        <v/>
      </c>
    </row>
    <row r="41" spans="1:19" ht="17.45" customHeight="1" x14ac:dyDescent="0.2">
      <c r="A41" s="51"/>
      <c r="C41" s="103"/>
      <c r="D41" s="100"/>
      <c r="E41" s="101"/>
      <c r="F41" s="101"/>
      <c r="G41" s="101"/>
      <c r="H41" s="102"/>
      <c r="I41" s="101"/>
      <c r="J41" s="101"/>
      <c r="K41" s="101"/>
      <c r="L41" s="101"/>
      <c r="M41" s="73" t="str">
        <f t="shared" si="7"/>
        <v/>
      </c>
      <c r="N41" s="15"/>
      <c r="O41" s="73" t="str">
        <f t="shared" si="1"/>
        <v/>
      </c>
      <c r="P41" s="73">
        <f t="shared" si="3"/>
        <v>0</v>
      </c>
      <c r="Q41" s="73" t="str">
        <f t="shared" si="4"/>
        <v/>
      </c>
      <c r="R41" s="73" t="str">
        <f t="shared" si="5"/>
        <v/>
      </c>
      <c r="S41" s="73" t="str">
        <f t="shared" si="6"/>
        <v/>
      </c>
    </row>
    <row r="42" spans="1:19" ht="17.45" customHeight="1" x14ac:dyDescent="0.2">
      <c r="A42" s="51"/>
      <c r="C42" s="103"/>
      <c r="D42" s="100"/>
      <c r="E42" s="101"/>
      <c r="F42" s="101"/>
      <c r="G42" s="101"/>
      <c r="H42" s="102"/>
      <c r="I42" s="101"/>
      <c r="J42" s="101"/>
      <c r="K42" s="101"/>
      <c r="L42" s="101"/>
      <c r="M42" s="73" t="str">
        <f t="shared" si="7"/>
        <v/>
      </c>
      <c r="N42" s="15"/>
      <c r="O42" s="73" t="str">
        <f t="shared" si="1"/>
        <v/>
      </c>
      <c r="P42" s="73">
        <f t="shared" si="3"/>
        <v>0</v>
      </c>
      <c r="Q42" s="73" t="str">
        <f t="shared" si="4"/>
        <v/>
      </c>
      <c r="R42" s="73" t="str">
        <f t="shared" si="5"/>
        <v/>
      </c>
      <c r="S42" s="73" t="str">
        <f t="shared" si="6"/>
        <v/>
      </c>
    </row>
    <row r="43" spans="1:19" ht="17.45" customHeight="1" x14ac:dyDescent="0.2">
      <c r="A43" s="51"/>
      <c r="C43" s="103"/>
      <c r="D43" s="100"/>
      <c r="E43" s="101"/>
      <c r="F43" s="101"/>
      <c r="G43" s="101"/>
      <c r="H43" s="102"/>
      <c r="I43" s="101"/>
      <c r="J43" s="101"/>
      <c r="K43" s="101"/>
      <c r="L43" s="101"/>
      <c r="M43" s="73" t="str">
        <f t="shared" si="7"/>
        <v/>
      </c>
      <c r="N43" s="15"/>
      <c r="O43" s="73" t="str">
        <f t="shared" si="1"/>
        <v/>
      </c>
      <c r="P43" s="73">
        <f t="shared" si="3"/>
        <v>0</v>
      </c>
      <c r="Q43" s="73" t="str">
        <f t="shared" si="4"/>
        <v/>
      </c>
      <c r="R43" s="73" t="str">
        <f t="shared" si="5"/>
        <v/>
      </c>
      <c r="S43" s="73" t="str">
        <f t="shared" si="6"/>
        <v/>
      </c>
    </row>
    <row r="44" spans="1:19" ht="17.45" customHeight="1" x14ac:dyDescent="0.2">
      <c r="A44" s="51"/>
      <c r="C44" s="103"/>
      <c r="D44" s="100"/>
      <c r="E44" s="101"/>
      <c r="F44" s="101"/>
      <c r="G44" s="101"/>
      <c r="H44" s="102"/>
      <c r="I44" s="101"/>
      <c r="J44" s="101"/>
      <c r="K44" s="101"/>
      <c r="L44" s="101"/>
      <c r="M44" s="73" t="str">
        <f t="shared" si="7"/>
        <v/>
      </c>
      <c r="N44" s="15"/>
      <c r="O44" s="73" t="str">
        <f t="shared" si="1"/>
        <v/>
      </c>
      <c r="P44" s="73">
        <f t="shared" si="3"/>
        <v>0</v>
      </c>
      <c r="Q44" s="73" t="str">
        <f t="shared" si="4"/>
        <v/>
      </c>
      <c r="R44" s="73" t="str">
        <f t="shared" si="5"/>
        <v/>
      </c>
      <c r="S44" s="73" t="str">
        <f t="shared" si="6"/>
        <v/>
      </c>
    </row>
    <row r="45" spans="1:19" ht="17.45" customHeight="1" x14ac:dyDescent="0.2">
      <c r="A45" s="51"/>
      <c r="C45" s="103"/>
      <c r="D45" s="100"/>
      <c r="E45" s="101"/>
      <c r="F45" s="101"/>
      <c r="G45" s="101"/>
      <c r="H45" s="102"/>
      <c r="I45" s="101"/>
      <c r="J45" s="101"/>
      <c r="K45" s="101"/>
      <c r="L45" s="101"/>
      <c r="M45" s="73" t="str">
        <f t="shared" si="7"/>
        <v/>
      </c>
      <c r="N45" s="15"/>
      <c r="O45" s="73" t="str">
        <f t="shared" si="1"/>
        <v/>
      </c>
      <c r="P45" s="73">
        <f t="shared" si="3"/>
        <v>0</v>
      </c>
      <c r="Q45" s="73" t="str">
        <f t="shared" si="4"/>
        <v/>
      </c>
      <c r="R45" s="73" t="str">
        <f t="shared" si="5"/>
        <v/>
      </c>
      <c r="S45" s="73" t="str">
        <f t="shared" si="6"/>
        <v/>
      </c>
    </row>
    <row r="46" spans="1:19" ht="17.45" customHeight="1" x14ac:dyDescent="0.2">
      <c r="C46" s="103"/>
      <c r="D46" s="100"/>
      <c r="E46" s="101"/>
      <c r="F46" s="101"/>
      <c r="G46" s="101"/>
      <c r="H46" s="102"/>
      <c r="I46" s="101"/>
      <c r="J46" s="101"/>
      <c r="K46" s="101"/>
      <c r="L46" s="101"/>
      <c r="M46" s="73" t="str">
        <f t="shared" si="7"/>
        <v/>
      </c>
      <c r="N46" s="15"/>
      <c r="O46" s="73" t="str">
        <f t="shared" si="1"/>
        <v/>
      </c>
      <c r="P46" s="73">
        <f t="shared" si="3"/>
        <v>0</v>
      </c>
      <c r="Q46" s="73" t="str">
        <f t="shared" si="4"/>
        <v/>
      </c>
      <c r="R46" s="73" t="str">
        <f t="shared" si="5"/>
        <v/>
      </c>
      <c r="S46" s="73" t="str">
        <f t="shared" si="6"/>
        <v/>
      </c>
    </row>
    <row r="47" spans="1:19" ht="17.45" customHeight="1" x14ac:dyDescent="0.2">
      <c r="C47" s="103"/>
      <c r="D47" s="100"/>
      <c r="E47" s="101"/>
      <c r="F47" s="101"/>
      <c r="G47" s="101"/>
      <c r="H47" s="102"/>
      <c r="I47" s="101"/>
      <c r="J47" s="101"/>
      <c r="K47" s="101"/>
      <c r="L47" s="101"/>
      <c r="M47" s="73" t="str">
        <f t="shared" si="7"/>
        <v/>
      </c>
      <c r="N47" s="15"/>
      <c r="O47" s="73" t="str">
        <f t="shared" si="1"/>
        <v/>
      </c>
      <c r="P47" s="73">
        <f t="shared" si="3"/>
        <v>0</v>
      </c>
      <c r="Q47" s="73" t="str">
        <f t="shared" si="4"/>
        <v/>
      </c>
      <c r="R47" s="73" t="str">
        <f t="shared" si="5"/>
        <v/>
      </c>
      <c r="S47" s="73" t="str">
        <f t="shared" si="6"/>
        <v/>
      </c>
    </row>
    <row r="48" spans="1:19" ht="17.45" customHeight="1" x14ac:dyDescent="0.2">
      <c r="C48" s="99"/>
      <c r="D48" s="100"/>
      <c r="E48" s="101"/>
      <c r="F48" s="101"/>
      <c r="G48" s="101"/>
      <c r="H48" s="102"/>
      <c r="I48" s="101"/>
      <c r="J48" s="101"/>
      <c r="K48" s="101"/>
      <c r="L48" s="101"/>
      <c r="M48" s="73" t="str">
        <f t="shared" si="7"/>
        <v/>
      </c>
      <c r="N48" s="15"/>
      <c r="O48" s="73" t="str">
        <f t="shared" si="1"/>
        <v/>
      </c>
      <c r="P48" s="73">
        <f t="shared" si="3"/>
        <v>0</v>
      </c>
      <c r="Q48" s="73" t="str">
        <f t="shared" si="4"/>
        <v/>
      </c>
      <c r="R48" s="73" t="str">
        <f t="shared" si="5"/>
        <v/>
      </c>
      <c r="S48" s="73" t="str">
        <f t="shared" si="6"/>
        <v/>
      </c>
    </row>
    <row r="49" spans="3:19" ht="17.45" customHeight="1" x14ac:dyDescent="0.2">
      <c r="C49" s="99"/>
      <c r="D49" s="100"/>
      <c r="E49" s="101"/>
      <c r="F49" s="101"/>
      <c r="G49" s="101"/>
      <c r="H49" s="102"/>
      <c r="I49" s="101"/>
      <c r="J49" s="101"/>
      <c r="K49" s="101"/>
      <c r="L49" s="101"/>
      <c r="M49" s="73" t="str">
        <f t="shared" si="7"/>
        <v/>
      </c>
      <c r="N49" s="15"/>
      <c r="O49" s="73" t="str">
        <f t="shared" si="1"/>
        <v/>
      </c>
      <c r="P49" s="73">
        <f t="shared" si="3"/>
        <v>0</v>
      </c>
      <c r="Q49" s="73" t="str">
        <f t="shared" si="4"/>
        <v/>
      </c>
      <c r="R49" s="73" t="str">
        <f t="shared" si="5"/>
        <v/>
      </c>
      <c r="S49" s="73" t="str">
        <f t="shared" si="6"/>
        <v/>
      </c>
    </row>
    <row r="50" spans="3:19" ht="17.45" customHeight="1" x14ac:dyDescent="0.2">
      <c r="C50" s="99"/>
      <c r="D50" s="100"/>
      <c r="E50" s="101"/>
      <c r="F50" s="101"/>
      <c r="G50" s="101"/>
      <c r="H50" s="102"/>
      <c r="I50" s="101"/>
      <c r="J50" s="101"/>
      <c r="K50" s="101"/>
      <c r="L50" s="101"/>
      <c r="M50" s="73" t="str">
        <f t="shared" si="7"/>
        <v/>
      </c>
      <c r="N50" s="15"/>
      <c r="O50" s="73" t="str">
        <f t="shared" si="1"/>
        <v/>
      </c>
      <c r="P50" s="73">
        <f t="shared" si="3"/>
        <v>0</v>
      </c>
      <c r="Q50" s="73" t="str">
        <f t="shared" si="4"/>
        <v/>
      </c>
      <c r="R50" s="73" t="str">
        <f t="shared" si="5"/>
        <v/>
      </c>
      <c r="S50" s="73" t="str">
        <f t="shared" si="6"/>
        <v/>
      </c>
    </row>
    <row r="51" spans="3:19" ht="17.45" customHeight="1" x14ac:dyDescent="0.2">
      <c r="C51" s="99"/>
      <c r="D51" s="100"/>
      <c r="E51" s="101"/>
      <c r="F51" s="101"/>
      <c r="G51" s="101"/>
      <c r="H51" s="102"/>
      <c r="I51" s="101"/>
      <c r="J51" s="101"/>
      <c r="K51" s="101"/>
      <c r="L51" s="101"/>
      <c r="M51" s="73" t="str">
        <f t="shared" si="7"/>
        <v/>
      </c>
      <c r="N51" s="15"/>
      <c r="O51" s="73" t="str">
        <f t="shared" si="1"/>
        <v/>
      </c>
      <c r="P51" s="73">
        <f t="shared" si="3"/>
        <v>0</v>
      </c>
      <c r="Q51" s="73" t="str">
        <f t="shared" si="4"/>
        <v/>
      </c>
      <c r="R51" s="73" t="str">
        <f t="shared" si="5"/>
        <v/>
      </c>
      <c r="S51" s="73" t="str">
        <f t="shared" si="6"/>
        <v/>
      </c>
    </row>
    <row r="52" spans="3:19" ht="17.45" customHeight="1" x14ac:dyDescent="0.2">
      <c r="C52" s="99"/>
      <c r="D52" s="100"/>
      <c r="E52" s="101"/>
      <c r="F52" s="101"/>
      <c r="G52" s="101"/>
      <c r="H52" s="102"/>
      <c r="I52" s="101"/>
      <c r="J52" s="101"/>
      <c r="K52" s="101"/>
      <c r="L52" s="101"/>
      <c r="M52" s="73" t="str">
        <f t="shared" si="7"/>
        <v/>
      </c>
      <c r="N52" s="15"/>
      <c r="O52" s="73" t="str">
        <f t="shared" si="1"/>
        <v/>
      </c>
      <c r="P52" s="73">
        <f t="shared" si="3"/>
        <v>0</v>
      </c>
      <c r="Q52" s="73" t="str">
        <f t="shared" si="4"/>
        <v/>
      </c>
      <c r="R52" s="73" t="str">
        <f t="shared" si="5"/>
        <v/>
      </c>
      <c r="S52" s="73" t="str">
        <f t="shared" si="6"/>
        <v/>
      </c>
    </row>
    <row r="53" spans="3:19" ht="17.45" customHeight="1" x14ac:dyDescent="0.2">
      <c r="C53" s="99"/>
      <c r="D53" s="100"/>
      <c r="E53" s="101"/>
      <c r="F53" s="101"/>
      <c r="G53" s="101"/>
      <c r="H53" s="102"/>
      <c r="I53" s="101"/>
      <c r="J53" s="101"/>
      <c r="K53" s="101"/>
      <c r="L53" s="101"/>
      <c r="M53" s="73" t="str">
        <f t="shared" si="7"/>
        <v/>
      </c>
      <c r="N53" s="15"/>
      <c r="O53" s="73" t="str">
        <f t="shared" si="1"/>
        <v/>
      </c>
      <c r="P53" s="73">
        <f t="shared" si="3"/>
        <v>0</v>
      </c>
      <c r="Q53" s="73" t="str">
        <f t="shared" si="4"/>
        <v/>
      </c>
      <c r="R53" s="73" t="str">
        <f t="shared" si="5"/>
        <v/>
      </c>
      <c r="S53" s="73" t="str">
        <f t="shared" si="6"/>
        <v/>
      </c>
    </row>
    <row r="54" spans="3:19" ht="17.45" customHeight="1" x14ac:dyDescent="0.2">
      <c r="C54" s="99"/>
      <c r="D54" s="100"/>
      <c r="E54" s="101"/>
      <c r="F54" s="101"/>
      <c r="G54" s="101"/>
      <c r="H54" s="102"/>
      <c r="I54" s="101"/>
      <c r="J54" s="101"/>
      <c r="K54" s="101"/>
      <c r="L54" s="101"/>
      <c r="M54" s="73" t="str">
        <f t="shared" si="7"/>
        <v/>
      </c>
      <c r="N54" s="15"/>
      <c r="O54" s="73" t="str">
        <f t="shared" si="1"/>
        <v/>
      </c>
      <c r="P54" s="73">
        <f t="shared" si="3"/>
        <v>0</v>
      </c>
      <c r="Q54" s="73" t="str">
        <f t="shared" si="4"/>
        <v/>
      </c>
      <c r="R54" s="73" t="str">
        <f t="shared" si="5"/>
        <v/>
      </c>
      <c r="S54" s="73" t="str">
        <f t="shared" si="6"/>
        <v/>
      </c>
    </row>
    <row r="55" spans="3:19" ht="17.45" customHeight="1" x14ac:dyDescent="0.2">
      <c r="C55" s="99"/>
      <c r="D55" s="100"/>
      <c r="E55" s="101"/>
      <c r="F55" s="101"/>
      <c r="G55" s="101"/>
      <c r="H55" s="102"/>
      <c r="I55" s="101"/>
      <c r="J55" s="101"/>
      <c r="K55" s="101"/>
      <c r="L55" s="101"/>
      <c r="M55" s="73" t="str">
        <f t="shared" si="7"/>
        <v/>
      </c>
      <c r="N55" s="15"/>
      <c r="O55" s="73" t="str">
        <f t="shared" si="1"/>
        <v/>
      </c>
      <c r="P55" s="73">
        <f t="shared" si="3"/>
        <v>0</v>
      </c>
      <c r="Q55" s="73" t="str">
        <f t="shared" si="4"/>
        <v/>
      </c>
      <c r="R55" s="73" t="str">
        <f t="shared" si="5"/>
        <v/>
      </c>
      <c r="S55" s="73" t="str">
        <f t="shared" si="6"/>
        <v/>
      </c>
    </row>
    <row r="56" spans="3:19" ht="17.45" customHeight="1" x14ac:dyDescent="0.2">
      <c r="C56" s="99"/>
      <c r="D56" s="100"/>
      <c r="E56" s="101"/>
      <c r="F56" s="101"/>
      <c r="G56" s="101"/>
      <c r="H56" s="102"/>
      <c r="I56" s="101"/>
      <c r="J56" s="101"/>
      <c r="K56" s="101"/>
      <c r="L56" s="101"/>
      <c r="M56" s="73" t="str">
        <f t="shared" si="7"/>
        <v/>
      </c>
      <c r="N56" s="15"/>
      <c r="O56" s="73" t="str">
        <f t="shared" si="1"/>
        <v/>
      </c>
      <c r="P56" s="73">
        <f t="shared" si="3"/>
        <v>0</v>
      </c>
      <c r="Q56" s="73" t="str">
        <f t="shared" si="4"/>
        <v/>
      </c>
      <c r="R56" s="73" t="str">
        <f t="shared" si="5"/>
        <v/>
      </c>
      <c r="S56" s="73" t="str">
        <f t="shared" si="6"/>
        <v/>
      </c>
    </row>
    <row r="57" spans="3:19" ht="17.45" customHeight="1" x14ac:dyDescent="0.2">
      <c r="C57" s="99"/>
      <c r="D57" s="100"/>
      <c r="E57" s="101"/>
      <c r="F57" s="101"/>
      <c r="G57" s="101"/>
      <c r="H57" s="102"/>
      <c r="I57" s="101"/>
      <c r="J57" s="101"/>
      <c r="K57" s="101"/>
      <c r="L57" s="101"/>
      <c r="M57" s="73" t="str">
        <f t="shared" si="7"/>
        <v/>
      </c>
      <c r="N57" s="15"/>
      <c r="O57" s="73" t="str">
        <f t="shared" si="1"/>
        <v/>
      </c>
      <c r="P57" s="73">
        <f t="shared" si="3"/>
        <v>0</v>
      </c>
      <c r="Q57" s="73" t="str">
        <f t="shared" si="4"/>
        <v/>
      </c>
      <c r="R57" s="73" t="str">
        <f t="shared" si="5"/>
        <v/>
      </c>
      <c r="S57" s="73" t="str">
        <f t="shared" si="6"/>
        <v/>
      </c>
    </row>
    <row r="58" spans="3:19" ht="17.45" customHeight="1" x14ac:dyDescent="0.2">
      <c r="C58" s="99"/>
      <c r="D58" s="100"/>
      <c r="E58" s="101"/>
      <c r="F58" s="101"/>
      <c r="G58" s="101"/>
      <c r="H58" s="102"/>
      <c r="I58" s="101"/>
      <c r="J58" s="101"/>
      <c r="K58" s="101"/>
      <c r="L58" s="101"/>
      <c r="M58" s="73" t="str">
        <f t="shared" si="7"/>
        <v/>
      </c>
      <c r="N58" s="15"/>
      <c r="O58" s="73" t="str">
        <f t="shared" si="1"/>
        <v/>
      </c>
      <c r="P58" s="73">
        <f t="shared" si="3"/>
        <v>0</v>
      </c>
      <c r="Q58" s="73" t="str">
        <f t="shared" si="4"/>
        <v/>
      </c>
      <c r="R58" s="73" t="str">
        <f t="shared" si="5"/>
        <v/>
      </c>
      <c r="S58" s="73" t="str">
        <f t="shared" si="6"/>
        <v/>
      </c>
    </row>
    <row r="59" spans="3:19" ht="17.45" customHeight="1" x14ac:dyDescent="0.2">
      <c r="C59" s="99"/>
      <c r="D59" s="100"/>
      <c r="E59" s="101"/>
      <c r="F59" s="101"/>
      <c r="G59" s="101"/>
      <c r="H59" s="102"/>
      <c r="I59" s="101"/>
      <c r="J59" s="101"/>
      <c r="K59" s="101"/>
      <c r="L59" s="101"/>
      <c r="M59" s="73" t="str">
        <f t="shared" si="7"/>
        <v/>
      </c>
      <c r="N59" s="15"/>
      <c r="O59" s="73" t="str">
        <f t="shared" si="1"/>
        <v/>
      </c>
      <c r="P59" s="73">
        <f t="shared" si="3"/>
        <v>0</v>
      </c>
      <c r="Q59" s="73" t="str">
        <f t="shared" si="4"/>
        <v/>
      </c>
      <c r="R59" s="73" t="str">
        <f t="shared" si="5"/>
        <v/>
      </c>
      <c r="S59" s="73" t="str">
        <f t="shared" si="6"/>
        <v/>
      </c>
    </row>
    <row r="60" spans="3:19" ht="17.45" customHeight="1" x14ac:dyDescent="0.2">
      <c r="C60" s="99"/>
      <c r="D60" s="100"/>
      <c r="E60" s="101"/>
      <c r="F60" s="101"/>
      <c r="G60" s="101"/>
      <c r="H60" s="102"/>
      <c r="I60" s="101"/>
      <c r="J60" s="101"/>
      <c r="K60" s="101"/>
      <c r="L60" s="101"/>
      <c r="M60" s="73" t="str">
        <f t="shared" si="7"/>
        <v/>
      </c>
      <c r="N60" s="15"/>
      <c r="O60" s="73" t="str">
        <f t="shared" si="1"/>
        <v/>
      </c>
      <c r="P60" s="73">
        <f t="shared" si="3"/>
        <v>0</v>
      </c>
      <c r="Q60" s="73" t="str">
        <f t="shared" si="4"/>
        <v/>
      </c>
      <c r="R60" s="73" t="str">
        <f t="shared" si="5"/>
        <v/>
      </c>
      <c r="S60" s="73" t="str">
        <f t="shared" si="6"/>
        <v/>
      </c>
    </row>
    <row r="61" spans="3:19" ht="17.45" customHeight="1" x14ac:dyDescent="0.2">
      <c r="C61" s="99"/>
      <c r="D61" s="100"/>
      <c r="E61" s="101"/>
      <c r="F61" s="101"/>
      <c r="G61" s="101"/>
      <c r="H61" s="102"/>
      <c r="I61" s="101"/>
      <c r="J61" s="101"/>
      <c r="K61" s="101"/>
      <c r="L61" s="101"/>
      <c r="M61" s="73" t="str">
        <f t="shared" si="7"/>
        <v/>
      </c>
      <c r="N61" s="15"/>
      <c r="O61" s="73" t="str">
        <f t="shared" si="1"/>
        <v/>
      </c>
      <c r="P61" s="73">
        <f t="shared" si="3"/>
        <v>0</v>
      </c>
      <c r="Q61" s="73" t="str">
        <f t="shared" si="4"/>
        <v/>
      </c>
      <c r="R61" s="73" t="str">
        <f t="shared" si="5"/>
        <v/>
      </c>
      <c r="S61" s="73" t="str">
        <f t="shared" si="6"/>
        <v/>
      </c>
    </row>
    <row r="62" spans="3:19" ht="17.45" customHeight="1" x14ac:dyDescent="0.2">
      <c r="C62" s="99"/>
      <c r="D62" s="100"/>
      <c r="E62" s="101"/>
      <c r="F62" s="101"/>
      <c r="G62" s="101"/>
      <c r="H62" s="102"/>
      <c r="I62" s="101"/>
      <c r="J62" s="101"/>
      <c r="K62" s="101"/>
      <c r="L62" s="101"/>
      <c r="M62" s="73" t="str">
        <f t="shared" si="7"/>
        <v/>
      </c>
      <c r="N62" s="15"/>
      <c r="O62" s="73" t="str">
        <f t="shared" si="1"/>
        <v/>
      </c>
      <c r="P62" s="73">
        <f t="shared" si="3"/>
        <v>0</v>
      </c>
      <c r="Q62" s="73" t="str">
        <f t="shared" si="4"/>
        <v/>
      </c>
      <c r="R62" s="73" t="str">
        <f t="shared" si="5"/>
        <v/>
      </c>
      <c r="S62" s="73" t="str">
        <f t="shared" si="6"/>
        <v/>
      </c>
    </row>
    <row r="63" spans="3:19" ht="17.45" customHeight="1" x14ac:dyDescent="0.2">
      <c r="C63" s="99"/>
      <c r="D63" s="100"/>
      <c r="E63" s="101"/>
      <c r="F63" s="101"/>
      <c r="G63" s="101"/>
      <c r="H63" s="102"/>
      <c r="I63" s="101"/>
      <c r="J63" s="101"/>
      <c r="K63" s="101"/>
      <c r="L63" s="101"/>
      <c r="M63" s="73" t="str">
        <f t="shared" si="7"/>
        <v/>
      </c>
      <c r="N63" s="15"/>
      <c r="O63" s="73" t="str">
        <f t="shared" si="1"/>
        <v/>
      </c>
      <c r="P63" s="73">
        <f t="shared" si="3"/>
        <v>0</v>
      </c>
      <c r="Q63" s="73" t="str">
        <f t="shared" si="4"/>
        <v/>
      </c>
      <c r="R63" s="73" t="str">
        <f t="shared" si="5"/>
        <v/>
      </c>
      <c r="S63" s="73" t="str">
        <f t="shared" si="6"/>
        <v/>
      </c>
    </row>
    <row r="64" spans="3:19" ht="17.45" customHeight="1" x14ac:dyDescent="0.2">
      <c r="C64" s="99"/>
      <c r="D64" s="100"/>
      <c r="E64" s="101"/>
      <c r="F64" s="101"/>
      <c r="G64" s="101"/>
      <c r="H64" s="102"/>
      <c r="I64" s="101"/>
      <c r="J64" s="101"/>
      <c r="K64" s="101"/>
      <c r="L64" s="101"/>
      <c r="M64" s="73" t="str">
        <f t="shared" si="7"/>
        <v/>
      </c>
      <c r="N64" s="15"/>
      <c r="O64" s="73" t="str">
        <f t="shared" si="1"/>
        <v/>
      </c>
      <c r="P64" s="73">
        <f t="shared" si="3"/>
        <v>0</v>
      </c>
      <c r="Q64" s="73" t="str">
        <f t="shared" si="4"/>
        <v/>
      </c>
      <c r="R64" s="73" t="str">
        <f t="shared" si="5"/>
        <v/>
      </c>
      <c r="S64" s="73" t="str">
        <f t="shared" si="6"/>
        <v/>
      </c>
    </row>
    <row r="65" spans="3:19" ht="17.45" customHeight="1" x14ac:dyDescent="0.2">
      <c r="C65" s="99"/>
      <c r="D65" s="100"/>
      <c r="E65" s="101"/>
      <c r="F65" s="101"/>
      <c r="G65" s="101"/>
      <c r="H65" s="102"/>
      <c r="I65" s="101"/>
      <c r="J65" s="101"/>
      <c r="K65" s="101"/>
      <c r="L65" s="101"/>
      <c r="M65" s="73" t="str">
        <f t="shared" si="7"/>
        <v/>
      </c>
      <c r="N65" s="15"/>
      <c r="O65" s="73" t="str">
        <f t="shared" si="1"/>
        <v/>
      </c>
      <c r="P65" s="73">
        <f t="shared" si="3"/>
        <v>0</v>
      </c>
      <c r="Q65" s="73" t="str">
        <f t="shared" si="4"/>
        <v/>
      </c>
      <c r="R65" s="73" t="str">
        <f t="shared" si="5"/>
        <v/>
      </c>
      <c r="S65" s="73" t="str">
        <f t="shared" si="6"/>
        <v/>
      </c>
    </row>
    <row r="66" spans="3:19" ht="17.45" customHeight="1" x14ac:dyDescent="0.2">
      <c r="C66" s="99"/>
      <c r="D66" s="100"/>
      <c r="E66" s="101"/>
      <c r="F66" s="101"/>
      <c r="G66" s="101"/>
      <c r="H66" s="102"/>
      <c r="I66" s="101"/>
      <c r="J66" s="101"/>
      <c r="K66" s="101"/>
      <c r="L66" s="101"/>
      <c r="M66" s="73" t="str">
        <f t="shared" si="7"/>
        <v/>
      </c>
      <c r="N66" s="15"/>
      <c r="O66" s="73" t="str">
        <f t="shared" si="1"/>
        <v/>
      </c>
      <c r="P66" s="73">
        <f t="shared" si="3"/>
        <v>0</v>
      </c>
      <c r="Q66" s="73" t="str">
        <f t="shared" si="4"/>
        <v/>
      </c>
      <c r="R66" s="73" t="str">
        <f t="shared" si="5"/>
        <v/>
      </c>
      <c r="S66" s="73" t="str">
        <f t="shared" si="6"/>
        <v/>
      </c>
    </row>
    <row r="67" spans="3:19" ht="17.45" customHeight="1" x14ac:dyDescent="0.2">
      <c r="C67" s="99"/>
      <c r="D67" s="100"/>
      <c r="E67" s="101"/>
      <c r="F67" s="101"/>
      <c r="G67" s="101"/>
      <c r="H67" s="102"/>
      <c r="I67" s="101"/>
      <c r="J67" s="101"/>
      <c r="K67" s="101"/>
      <c r="L67" s="101"/>
      <c r="M67" s="73" t="str">
        <f t="shared" si="7"/>
        <v/>
      </c>
      <c r="N67" s="15"/>
      <c r="O67" s="73" t="str">
        <f t="shared" si="1"/>
        <v/>
      </c>
      <c r="P67" s="73">
        <f t="shared" si="3"/>
        <v>0</v>
      </c>
      <c r="Q67" s="73" t="str">
        <f t="shared" si="4"/>
        <v/>
      </c>
      <c r="R67" s="73" t="str">
        <f t="shared" si="5"/>
        <v/>
      </c>
      <c r="S67" s="73" t="str">
        <f t="shared" si="6"/>
        <v/>
      </c>
    </row>
    <row r="68" spans="3:19" ht="17.45" customHeight="1" x14ac:dyDescent="0.2">
      <c r="C68" s="99"/>
      <c r="D68" s="100"/>
      <c r="E68" s="101"/>
      <c r="F68" s="101"/>
      <c r="G68" s="101"/>
      <c r="H68" s="102"/>
      <c r="I68" s="101"/>
      <c r="J68" s="101"/>
      <c r="K68" s="101"/>
      <c r="L68" s="101"/>
      <c r="M68" s="73" t="str">
        <f t="shared" si="7"/>
        <v/>
      </c>
      <c r="N68" s="15"/>
      <c r="O68" s="73" t="str">
        <f t="shared" si="1"/>
        <v/>
      </c>
      <c r="P68" s="73">
        <f t="shared" si="3"/>
        <v>0</v>
      </c>
      <c r="Q68" s="73" t="str">
        <f t="shared" si="4"/>
        <v/>
      </c>
      <c r="R68" s="73" t="str">
        <f t="shared" si="5"/>
        <v/>
      </c>
      <c r="S68" s="73" t="str">
        <f t="shared" si="6"/>
        <v/>
      </c>
    </row>
    <row r="69" spans="3:19" ht="17.45" customHeight="1" x14ac:dyDescent="0.2">
      <c r="C69" s="99"/>
      <c r="D69" s="100"/>
      <c r="E69" s="101"/>
      <c r="F69" s="101"/>
      <c r="G69" s="101"/>
      <c r="H69" s="102"/>
      <c r="I69" s="101"/>
      <c r="J69" s="101"/>
      <c r="K69" s="101"/>
      <c r="L69" s="101"/>
      <c r="M69" s="73" t="str">
        <f t="shared" si="7"/>
        <v/>
      </c>
      <c r="N69" s="15"/>
      <c r="O69" s="73" t="str">
        <f t="shared" si="1"/>
        <v/>
      </c>
      <c r="P69" s="73">
        <f t="shared" si="3"/>
        <v>0</v>
      </c>
      <c r="Q69" s="73" t="str">
        <f t="shared" si="4"/>
        <v/>
      </c>
      <c r="R69" s="73" t="str">
        <f t="shared" si="5"/>
        <v/>
      </c>
      <c r="S69" s="73" t="str">
        <f t="shared" si="6"/>
        <v/>
      </c>
    </row>
    <row r="70" spans="3:19" ht="17.45" customHeight="1" x14ac:dyDescent="0.2">
      <c r="C70" s="99"/>
      <c r="D70" s="100"/>
      <c r="E70" s="101"/>
      <c r="F70" s="101"/>
      <c r="G70" s="101"/>
      <c r="H70" s="102"/>
      <c r="I70" s="101"/>
      <c r="J70" s="101"/>
      <c r="K70" s="101"/>
      <c r="L70" s="101"/>
      <c r="M70" s="73" t="str">
        <f t="shared" si="7"/>
        <v/>
      </c>
      <c r="N70" s="15"/>
      <c r="O70" s="73" t="str">
        <f t="shared" si="1"/>
        <v/>
      </c>
      <c r="P70" s="73">
        <f t="shared" si="3"/>
        <v>0</v>
      </c>
      <c r="Q70" s="73" t="str">
        <f t="shared" si="4"/>
        <v/>
      </c>
      <c r="R70" s="73" t="str">
        <f t="shared" si="5"/>
        <v/>
      </c>
      <c r="S70" s="73" t="str">
        <f t="shared" si="6"/>
        <v/>
      </c>
    </row>
    <row r="71" spans="3:19" ht="17.45" customHeight="1" x14ac:dyDescent="0.2">
      <c r="C71" s="99"/>
      <c r="D71" s="100"/>
      <c r="E71" s="101"/>
      <c r="F71" s="101"/>
      <c r="G71" s="101"/>
      <c r="H71" s="102"/>
      <c r="I71" s="101"/>
      <c r="J71" s="101"/>
      <c r="K71" s="101"/>
      <c r="L71" s="101"/>
      <c r="M71" s="73" t="str">
        <f t="shared" si="7"/>
        <v/>
      </c>
      <c r="N71" s="15"/>
      <c r="O71" s="73" t="str">
        <f t="shared" si="1"/>
        <v/>
      </c>
      <c r="P71" s="73">
        <f t="shared" si="3"/>
        <v>0</v>
      </c>
      <c r="Q71" s="73" t="str">
        <f t="shared" si="4"/>
        <v/>
      </c>
      <c r="R71" s="73" t="str">
        <f t="shared" si="5"/>
        <v/>
      </c>
      <c r="S71" s="73" t="str">
        <f t="shared" si="6"/>
        <v/>
      </c>
    </row>
    <row r="72" spans="3:19" ht="17.45" customHeight="1" x14ac:dyDescent="0.2">
      <c r="C72" s="99"/>
      <c r="D72" s="100"/>
      <c r="E72" s="101"/>
      <c r="F72" s="101"/>
      <c r="G72" s="101"/>
      <c r="H72" s="102"/>
      <c r="I72" s="101"/>
      <c r="J72" s="101"/>
      <c r="K72" s="101"/>
      <c r="L72" s="101"/>
      <c r="M72" s="73" t="str">
        <f t="shared" si="7"/>
        <v/>
      </c>
      <c r="N72" s="15"/>
      <c r="O72" s="73" t="str">
        <f t="shared" si="1"/>
        <v/>
      </c>
      <c r="P72" s="73">
        <f t="shared" si="3"/>
        <v>0</v>
      </c>
      <c r="Q72" s="73" t="str">
        <f t="shared" si="4"/>
        <v/>
      </c>
      <c r="R72" s="73" t="str">
        <f t="shared" si="5"/>
        <v/>
      </c>
      <c r="S72" s="73" t="str">
        <f t="shared" si="6"/>
        <v/>
      </c>
    </row>
    <row r="73" spans="3:19" ht="17.45" customHeight="1" x14ac:dyDescent="0.2">
      <c r="C73" s="99"/>
      <c r="D73" s="100"/>
      <c r="E73" s="101"/>
      <c r="F73" s="101"/>
      <c r="G73" s="101"/>
      <c r="H73" s="102"/>
      <c r="I73" s="101"/>
      <c r="J73" s="101"/>
      <c r="K73" s="101"/>
      <c r="L73" s="101"/>
      <c r="M73" s="73" t="str">
        <f t="shared" si="7"/>
        <v/>
      </c>
      <c r="N73" s="15"/>
      <c r="O73" s="73" t="str">
        <f t="shared" si="1"/>
        <v/>
      </c>
      <c r="P73" s="73">
        <f t="shared" si="3"/>
        <v>0</v>
      </c>
      <c r="Q73" s="73" t="str">
        <f t="shared" si="4"/>
        <v/>
      </c>
      <c r="R73" s="73" t="str">
        <f t="shared" si="5"/>
        <v/>
      </c>
      <c r="S73" s="73" t="str">
        <f t="shared" si="6"/>
        <v/>
      </c>
    </row>
    <row r="74" spans="3:19" ht="17.45" customHeight="1" x14ac:dyDescent="0.2">
      <c r="C74" s="99"/>
      <c r="D74" s="100"/>
      <c r="E74" s="101"/>
      <c r="F74" s="101"/>
      <c r="G74" s="101"/>
      <c r="H74" s="102"/>
      <c r="I74" s="101"/>
      <c r="J74" s="101"/>
      <c r="K74" s="101"/>
      <c r="L74" s="101"/>
      <c r="M74" s="73" t="str">
        <f t="shared" si="7"/>
        <v/>
      </c>
      <c r="N74" s="15"/>
      <c r="O74" s="73" t="str">
        <f t="shared" si="1"/>
        <v/>
      </c>
      <c r="P74" s="73">
        <f t="shared" si="3"/>
        <v>0</v>
      </c>
      <c r="Q74" s="73" t="str">
        <f t="shared" si="4"/>
        <v/>
      </c>
      <c r="R74" s="73" t="str">
        <f t="shared" si="5"/>
        <v/>
      </c>
      <c r="S74" s="73" t="str">
        <f t="shared" si="6"/>
        <v/>
      </c>
    </row>
    <row r="75" spans="3:19" ht="17.45" customHeight="1" x14ac:dyDescent="0.2">
      <c r="C75" s="99"/>
      <c r="D75" s="100"/>
      <c r="E75" s="101"/>
      <c r="F75" s="101"/>
      <c r="G75" s="101"/>
      <c r="H75" s="102"/>
      <c r="I75" s="101"/>
      <c r="J75" s="101"/>
      <c r="K75" s="101"/>
      <c r="L75" s="101"/>
      <c r="M75" s="73" t="str">
        <f t="shared" si="7"/>
        <v/>
      </c>
      <c r="N75" s="15"/>
      <c r="O75" s="73" t="str">
        <f t="shared" si="1"/>
        <v/>
      </c>
      <c r="P75" s="73">
        <f t="shared" si="3"/>
        <v>0</v>
      </c>
      <c r="Q75" s="73" t="str">
        <f t="shared" si="4"/>
        <v/>
      </c>
      <c r="R75" s="73" t="str">
        <f t="shared" si="5"/>
        <v/>
      </c>
      <c r="S75" s="73" t="str">
        <f t="shared" si="6"/>
        <v/>
      </c>
    </row>
    <row r="76" spans="3:19" ht="17.45" customHeight="1" x14ac:dyDescent="0.2">
      <c r="C76" s="99"/>
      <c r="D76" s="100"/>
      <c r="E76" s="101"/>
      <c r="F76" s="101"/>
      <c r="G76" s="101"/>
      <c r="H76" s="102"/>
      <c r="I76" s="101"/>
      <c r="J76" s="101"/>
      <c r="K76" s="101"/>
      <c r="L76" s="101"/>
      <c r="M76" s="73" t="str">
        <f t="shared" si="7"/>
        <v/>
      </c>
      <c r="N76" s="15"/>
      <c r="O76" s="73" t="str">
        <f t="shared" si="1"/>
        <v/>
      </c>
      <c r="P76" s="73">
        <f t="shared" si="3"/>
        <v>0</v>
      </c>
      <c r="Q76" s="73" t="str">
        <f t="shared" si="4"/>
        <v/>
      </c>
      <c r="R76" s="73" t="str">
        <f t="shared" si="5"/>
        <v/>
      </c>
      <c r="S76" s="73" t="str">
        <f t="shared" si="6"/>
        <v/>
      </c>
    </row>
    <row r="77" spans="3:19" ht="17.45" customHeight="1" x14ac:dyDescent="0.2">
      <c r="C77" s="99"/>
      <c r="D77" s="100"/>
      <c r="E77" s="101"/>
      <c r="F77" s="101"/>
      <c r="G77" s="101"/>
      <c r="H77" s="102"/>
      <c r="I77" s="101"/>
      <c r="J77" s="101"/>
      <c r="K77" s="101"/>
      <c r="L77" s="101"/>
      <c r="M77" s="73" t="str">
        <f t="shared" si="7"/>
        <v/>
      </c>
      <c r="N77" s="15"/>
      <c r="O77" s="73" t="str">
        <f t="shared" si="1"/>
        <v/>
      </c>
      <c r="P77" s="73">
        <f t="shared" si="3"/>
        <v>0</v>
      </c>
      <c r="Q77" s="73" t="str">
        <f t="shared" si="4"/>
        <v/>
      </c>
      <c r="R77" s="73" t="str">
        <f t="shared" si="5"/>
        <v/>
      </c>
      <c r="S77" s="73" t="str">
        <f t="shared" si="6"/>
        <v/>
      </c>
    </row>
    <row r="78" spans="3:19" ht="17.45" customHeight="1" x14ac:dyDescent="0.2">
      <c r="C78" s="99"/>
      <c r="D78" s="100"/>
      <c r="E78" s="101"/>
      <c r="F78" s="101"/>
      <c r="G78" s="101"/>
      <c r="H78" s="102"/>
      <c r="I78" s="101"/>
      <c r="J78" s="101"/>
      <c r="K78" s="101"/>
      <c r="L78" s="101"/>
      <c r="M78" s="73" t="str">
        <f t="shared" ref="M78:M141" si="8">IF(G78&amp;I78&amp;J78&amp;K78&amp;L78="","",G78+I78+J78-K78-L78)</f>
        <v/>
      </c>
      <c r="N78" s="15"/>
      <c r="O78" s="73" t="str">
        <f t="shared" si="1"/>
        <v/>
      </c>
      <c r="P78" s="73">
        <f t="shared" si="3"/>
        <v>0</v>
      </c>
      <c r="Q78" s="73" t="str">
        <f t="shared" si="4"/>
        <v/>
      </c>
      <c r="R78" s="73" t="str">
        <f t="shared" si="5"/>
        <v/>
      </c>
      <c r="S78" s="73" t="str">
        <f t="shared" si="6"/>
        <v/>
      </c>
    </row>
    <row r="79" spans="3:19" ht="17.45" customHeight="1" x14ac:dyDescent="0.2">
      <c r="C79" s="99"/>
      <c r="D79" s="100"/>
      <c r="E79" s="101"/>
      <c r="F79" s="101"/>
      <c r="G79" s="101"/>
      <c r="H79" s="102"/>
      <c r="I79" s="101"/>
      <c r="J79" s="101"/>
      <c r="K79" s="101"/>
      <c r="L79" s="101"/>
      <c r="M79" s="73" t="str">
        <f t="shared" si="8"/>
        <v/>
      </c>
      <c r="N79" s="15"/>
      <c r="O79" s="73" t="str">
        <f t="shared" ref="O79:O142" si="9">IF($H79="E",G79,"")</f>
        <v/>
      </c>
      <c r="P79" s="73">
        <f t="shared" si="3"/>
        <v>0</v>
      </c>
      <c r="Q79" s="73" t="str">
        <f t="shared" si="4"/>
        <v/>
      </c>
      <c r="R79" s="73" t="str">
        <f t="shared" si="5"/>
        <v/>
      </c>
      <c r="S79" s="73" t="str">
        <f t="shared" si="6"/>
        <v/>
      </c>
    </row>
    <row r="80" spans="3:19" ht="17.45" customHeight="1" x14ac:dyDescent="0.2">
      <c r="C80" s="99"/>
      <c r="D80" s="100"/>
      <c r="E80" s="101"/>
      <c r="F80" s="101"/>
      <c r="G80" s="101"/>
      <c r="H80" s="102"/>
      <c r="I80" s="101"/>
      <c r="J80" s="101"/>
      <c r="K80" s="101"/>
      <c r="L80" s="101"/>
      <c r="M80" s="73" t="str">
        <f t="shared" si="8"/>
        <v/>
      </c>
      <c r="N80" s="15"/>
      <c r="O80" s="73" t="str">
        <f t="shared" si="9"/>
        <v/>
      </c>
      <c r="P80" s="73">
        <f t="shared" ref="P80:P143" si="10">IF($H80=0%,G80,"")</f>
        <v>0</v>
      </c>
      <c r="Q80" s="73" t="str">
        <f t="shared" ref="Q80:Q143" si="11">IF(OR($H80=2%,$H80=6%,$H80=8%),$I80/$H80,"")</f>
        <v/>
      </c>
      <c r="R80" s="73" t="str">
        <f t="shared" ref="R80:R143" si="12">IF(OR($H80=15%,$H80=16%),$I80/$H80,"")</f>
        <v/>
      </c>
      <c r="S80" s="73" t="str">
        <f t="shared" ref="S80:S143" si="13">IF($H80=8%,$I80/$H80,"")</f>
        <v/>
      </c>
    </row>
    <row r="81" spans="3:19" ht="17.45" customHeight="1" x14ac:dyDescent="0.2">
      <c r="C81" s="99"/>
      <c r="D81" s="100"/>
      <c r="E81" s="101"/>
      <c r="F81" s="101"/>
      <c r="G81" s="101"/>
      <c r="H81" s="102"/>
      <c r="I81" s="101"/>
      <c r="J81" s="101"/>
      <c r="K81" s="101"/>
      <c r="L81" s="101"/>
      <c r="M81" s="73" t="str">
        <f t="shared" si="8"/>
        <v/>
      </c>
      <c r="N81" s="15"/>
      <c r="O81" s="73" t="str">
        <f t="shared" si="9"/>
        <v/>
      </c>
      <c r="P81" s="73">
        <f t="shared" si="10"/>
        <v>0</v>
      </c>
      <c r="Q81" s="73" t="str">
        <f t="shared" si="11"/>
        <v/>
      </c>
      <c r="R81" s="73" t="str">
        <f t="shared" si="12"/>
        <v/>
      </c>
      <c r="S81" s="73" t="str">
        <f t="shared" si="13"/>
        <v/>
      </c>
    </row>
    <row r="82" spans="3:19" ht="17.45" customHeight="1" x14ac:dyDescent="0.2">
      <c r="C82" s="99"/>
      <c r="D82" s="100"/>
      <c r="E82" s="101"/>
      <c r="F82" s="101"/>
      <c r="G82" s="101"/>
      <c r="H82" s="102"/>
      <c r="I82" s="101"/>
      <c r="J82" s="101"/>
      <c r="K82" s="101"/>
      <c r="L82" s="101"/>
      <c r="M82" s="73" t="str">
        <f t="shared" si="8"/>
        <v/>
      </c>
      <c r="N82" s="15"/>
      <c r="O82" s="73" t="str">
        <f t="shared" si="9"/>
        <v/>
      </c>
      <c r="P82" s="73">
        <f t="shared" si="10"/>
        <v>0</v>
      </c>
      <c r="Q82" s="73" t="str">
        <f t="shared" si="11"/>
        <v/>
      </c>
      <c r="R82" s="73" t="str">
        <f t="shared" si="12"/>
        <v/>
      </c>
      <c r="S82" s="73" t="str">
        <f t="shared" si="13"/>
        <v/>
      </c>
    </row>
    <row r="83" spans="3:19" ht="17.45" customHeight="1" x14ac:dyDescent="0.2">
      <c r="C83" s="99"/>
      <c r="D83" s="100"/>
      <c r="E83" s="101"/>
      <c r="F83" s="101"/>
      <c r="G83" s="101"/>
      <c r="H83" s="102"/>
      <c r="I83" s="101"/>
      <c r="J83" s="101"/>
      <c r="K83" s="101"/>
      <c r="L83" s="101"/>
      <c r="M83" s="73" t="str">
        <f t="shared" si="8"/>
        <v/>
      </c>
      <c r="N83" s="15"/>
      <c r="O83" s="73" t="str">
        <f t="shared" si="9"/>
        <v/>
      </c>
      <c r="P83" s="73">
        <f t="shared" si="10"/>
        <v>0</v>
      </c>
      <c r="Q83" s="73" t="str">
        <f t="shared" si="11"/>
        <v/>
      </c>
      <c r="R83" s="73" t="str">
        <f t="shared" si="12"/>
        <v/>
      </c>
      <c r="S83" s="73" t="str">
        <f t="shared" si="13"/>
        <v/>
      </c>
    </row>
    <row r="84" spans="3:19" ht="17.45" customHeight="1" x14ac:dyDescent="0.2">
      <c r="C84" s="99"/>
      <c r="D84" s="100"/>
      <c r="E84" s="101"/>
      <c r="F84" s="101"/>
      <c r="G84" s="101"/>
      <c r="H84" s="102"/>
      <c r="I84" s="101"/>
      <c r="J84" s="101"/>
      <c r="K84" s="101"/>
      <c r="L84" s="101"/>
      <c r="M84" s="73" t="str">
        <f t="shared" si="8"/>
        <v/>
      </c>
      <c r="N84" s="15"/>
      <c r="O84" s="73" t="str">
        <f t="shared" si="9"/>
        <v/>
      </c>
      <c r="P84" s="73">
        <f t="shared" si="10"/>
        <v>0</v>
      </c>
      <c r="Q84" s="73" t="str">
        <f t="shared" si="11"/>
        <v/>
      </c>
      <c r="R84" s="73" t="str">
        <f t="shared" si="12"/>
        <v/>
      </c>
      <c r="S84" s="73" t="str">
        <f t="shared" si="13"/>
        <v/>
      </c>
    </row>
    <row r="85" spans="3:19" ht="17.45" customHeight="1" x14ac:dyDescent="0.2"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73" t="str">
        <f t="shared" si="8"/>
        <v/>
      </c>
      <c r="N85" s="15"/>
      <c r="O85" s="73" t="str">
        <f t="shared" si="9"/>
        <v/>
      </c>
      <c r="P85" s="73">
        <f t="shared" si="10"/>
        <v>0</v>
      </c>
      <c r="Q85" s="73" t="str">
        <f t="shared" si="11"/>
        <v/>
      </c>
      <c r="R85" s="73" t="str">
        <f t="shared" si="12"/>
        <v/>
      </c>
      <c r="S85" s="73" t="str">
        <f t="shared" si="13"/>
        <v/>
      </c>
    </row>
    <row r="86" spans="3:19" ht="17.45" customHeight="1" x14ac:dyDescent="0.2">
      <c r="C86" s="99"/>
      <c r="D86" s="100"/>
      <c r="E86" s="101"/>
      <c r="F86" s="101"/>
      <c r="G86" s="101"/>
      <c r="H86" s="102"/>
      <c r="I86" s="101"/>
      <c r="J86" s="101"/>
      <c r="K86" s="101"/>
      <c r="L86" s="101"/>
      <c r="M86" s="73" t="str">
        <f t="shared" si="8"/>
        <v/>
      </c>
      <c r="N86" s="15"/>
      <c r="O86" s="73" t="str">
        <f t="shared" si="9"/>
        <v/>
      </c>
      <c r="P86" s="73">
        <f t="shared" si="10"/>
        <v>0</v>
      </c>
      <c r="Q86" s="73" t="str">
        <f t="shared" si="11"/>
        <v/>
      </c>
      <c r="R86" s="73" t="str">
        <f t="shared" si="12"/>
        <v/>
      </c>
      <c r="S86" s="73" t="str">
        <f t="shared" si="13"/>
        <v/>
      </c>
    </row>
    <row r="87" spans="3:19" ht="17.45" customHeight="1" x14ac:dyDescent="0.2">
      <c r="C87" s="99"/>
      <c r="D87" s="100"/>
      <c r="E87" s="101"/>
      <c r="F87" s="101"/>
      <c r="G87" s="101"/>
      <c r="H87" s="102"/>
      <c r="I87" s="101"/>
      <c r="J87" s="101"/>
      <c r="K87" s="101"/>
      <c r="L87" s="101"/>
      <c r="M87" s="73" t="str">
        <f t="shared" si="8"/>
        <v/>
      </c>
      <c r="N87" s="15"/>
      <c r="O87" s="73" t="str">
        <f t="shared" si="9"/>
        <v/>
      </c>
      <c r="P87" s="73">
        <f t="shared" si="10"/>
        <v>0</v>
      </c>
      <c r="Q87" s="73" t="str">
        <f t="shared" si="11"/>
        <v/>
      </c>
      <c r="R87" s="73" t="str">
        <f t="shared" si="12"/>
        <v/>
      </c>
      <c r="S87" s="73" t="str">
        <f t="shared" si="13"/>
        <v/>
      </c>
    </row>
    <row r="88" spans="3:19" ht="17.45" customHeight="1" x14ac:dyDescent="0.2">
      <c r="C88" s="99"/>
      <c r="D88" s="100"/>
      <c r="E88" s="101"/>
      <c r="F88" s="101"/>
      <c r="G88" s="101"/>
      <c r="H88" s="102"/>
      <c r="I88" s="101"/>
      <c r="J88" s="101"/>
      <c r="K88" s="101"/>
      <c r="L88" s="101"/>
      <c r="M88" s="73" t="str">
        <f t="shared" si="8"/>
        <v/>
      </c>
      <c r="N88" s="15"/>
      <c r="O88" s="73" t="str">
        <f t="shared" si="9"/>
        <v/>
      </c>
      <c r="P88" s="73">
        <f t="shared" si="10"/>
        <v>0</v>
      </c>
      <c r="Q88" s="73" t="str">
        <f t="shared" si="11"/>
        <v/>
      </c>
      <c r="R88" s="73" t="str">
        <f t="shared" si="12"/>
        <v/>
      </c>
      <c r="S88" s="73" t="str">
        <f t="shared" si="13"/>
        <v/>
      </c>
    </row>
    <row r="89" spans="3:19" ht="17.45" customHeight="1" x14ac:dyDescent="0.2">
      <c r="C89" s="99"/>
      <c r="D89" s="100"/>
      <c r="E89" s="101"/>
      <c r="F89" s="101"/>
      <c r="G89" s="101"/>
      <c r="H89" s="102"/>
      <c r="I89" s="101"/>
      <c r="J89" s="101"/>
      <c r="K89" s="101"/>
      <c r="L89" s="101"/>
      <c r="M89" s="73" t="str">
        <f t="shared" si="8"/>
        <v/>
      </c>
      <c r="N89" s="15"/>
      <c r="O89" s="73" t="str">
        <f t="shared" si="9"/>
        <v/>
      </c>
      <c r="P89" s="73">
        <f t="shared" si="10"/>
        <v>0</v>
      </c>
      <c r="Q89" s="73" t="str">
        <f t="shared" si="11"/>
        <v/>
      </c>
      <c r="R89" s="73" t="str">
        <f t="shared" si="12"/>
        <v/>
      </c>
      <c r="S89" s="73" t="str">
        <f t="shared" si="13"/>
        <v/>
      </c>
    </row>
    <row r="90" spans="3:19" ht="17.45" customHeight="1" x14ac:dyDescent="0.2">
      <c r="C90" s="99"/>
      <c r="D90" s="100"/>
      <c r="E90" s="101"/>
      <c r="F90" s="101"/>
      <c r="G90" s="101"/>
      <c r="H90" s="102"/>
      <c r="I90" s="101"/>
      <c r="J90" s="101"/>
      <c r="K90" s="101"/>
      <c r="L90" s="101"/>
      <c r="M90" s="73" t="str">
        <f t="shared" si="8"/>
        <v/>
      </c>
      <c r="N90" s="15"/>
      <c r="O90" s="73" t="str">
        <f t="shared" si="9"/>
        <v/>
      </c>
      <c r="P90" s="73">
        <f t="shared" si="10"/>
        <v>0</v>
      </c>
      <c r="Q90" s="73" t="str">
        <f t="shared" si="11"/>
        <v/>
      </c>
      <c r="R90" s="73" t="str">
        <f t="shared" si="12"/>
        <v/>
      </c>
      <c r="S90" s="73" t="str">
        <f t="shared" si="13"/>
        <v/>
      </c>
    </row>
    <row r="91" spans="3:19" ht="17.45" customHeight="1" x14ac:dyDescent="0.2">
      <c r="C91" s="99"/>
      <c r="D91" s="100"/>
      <c r="E91" s="101"/>
      <c r="F91" s="101"/>
      <c r="G91" s="101"/>
      <c r="H91" s="102"/>
      <c r="I91" s="101"/>
      <c r="J91" s="101"/>
      <c r="K91" s="101"/>
      <c r="L91" s="101"/>
      <c r="M91" s="73" t="str">
        <f t="shared" si="8"/>
        <v/>
      </c>
      <c r="N91" s="15"/>
      <c r="O91" s="73" t="str">
        <f t="shared" si="9"/>
        <v/>
      </c>
      <c r="P91" s="73">
        <f t="shared" si="10"/>
        <v>0</v>
      </c>
      <c r="Q91" s="73" t="str">
        <f t="shared" si="11"/>
        <v/>
      </c>
      <c r="R91" s="73" t="str">
        <f t="shared" si="12"/>
        <v/>
      </c>
      <c r="S91" s="73" t="str">
        <f t="shared" si="13"/>
        <v/>
      </c>
    </row>
    <row r="92" spans="3:19" ht="17.45" customHeight="1" x14ac:dyDescent="0.2">
      <c r="C92" s="99"/>
      <c r="D92" s="100"/>
      <c r="E92" s="101"/>
      <c r="F92" s="101"/>
      <c r="G92" s="101"/>
      <c r="H92" s="102"/>
      <c r="I92" s="101"/>
      <c r="J92" s="101"/>
      <c r="K92" s="101"/>
      <c r="L92" s="101"/>
      <c r="M92" s="73" t="str">
        <f t="shared" si="8"/>
        <v/>
      </c>
      <c r="N92" s="15"/>
      <c r="O92" s="73" t="str">
        <f t="shared" si="9"/>
        <v/>
      </c>
      <c r="P92" s="73">
        <f t="shared" si="10"/>
        <v>0</v>
      </c>
      <c r="Q92" s="73" t="str">
        <f t="shared" si="11"/>
        <v/>
      </c>
      <c r="R92" s="73" t="str">
        <f t="shared" si="12"/>
        <v/>
      </c>
      <c r="S92" s="73" t="str">
        <f t="shared" si="13"/>
        <v/>
      </c>
    </row>
    <row r="93" spans="3:19" ht="17.45" customHeight="1" x14ac:dyDescent="0.2">
      <c r="C93" s="99"/>
      <c r="D93" s="100"/>
      <c r="E93" s="101"/>
      <c r="F93" s="101"/>
      <c r="G93" s="101"/>
      <c r="H93" s="102"/>
      <c r="I93" s="101"/>
      <c r="J93" s="101"/>
      <c r="K93" s="101"/>
      <c r="L93" s="101"/>
      <c r="M93" s="73" t="str">
        <f t="shared" si="8"/>
        <v/>
      </c>
      <c r="N93" s="15"/>
      <c r="O93" s="73" t="str">
        <f t="shared" si="9"/>
        <v/>
      </c>
      <c r="P93" s="73">
        <f t="shared" si="10"/>
        <v>0</v>
      </c>
      <c r="Q93" s="73" t="str">
        <f t="shared" si="11"/>
        <v/>
      </c>
      <c r="R93" s="73" t="str">
        <f t="shared" si="12"/>
        <v/>
      </c>
      <c r="S93" s="73" t="str">
        <f t="shared" si="13"/>
        <v/>
      </c>
    </row>
    <row r="94" spans="3:19" ht="17.45" customHeight="1" x14ac:dyDescent="0.2">
      <c r="C94" s="99"/>
      <c r="D94" s="100"/>
      <c r="E94" s="101"/>
      <c r="F94" s="101"/>
      <c r="G94" s="101"/>
      <c r="H94" s="102"/>
      <c r="I94" s="101"/>
      <c r="J94" s="101"/>
      <c r="K94" s="101"/>
      <c r="L94" s="101"/>
      <c r="M94" s="73" t="str">
        <f t="shared" si="8"/>
        <v/>
      </c>
      <c r="N94" s="15"/>
      <c r="O94" s="73" t="str">
        <f t="shared" si="9"/>
        <v/>
      </c>
      <c r="P94" s="73">
        <f t="shared" si="10"/>
        <v>0</v>
      </c>
      <c r="Q94" s="73" t="str">
        <f t="shared" si="11"/>
        <v/>
      </c>
      <c r="R94" s="73" t="str">
        <f t="shared" si="12"/>
        <v/>
      </c>
      <c r="S94" s="73" t="str">
        <f t="shared" si="13"/>
        <v/>
      </c>
    </row>
    <row r="95" spans="3:19" ht="17.45" customHeight="1" x14ac:dyDescent="0.2">
      <c r="C95" s="99"/>
      <c r="D95" s="100"/>
      <c r="E95" s="101"/>
      <c r="F95" s="101"/>
      <c r="G95" s="101"/>
      <c r="H95" s="102"/>
      <c r="I95" s="101"/>
      <c r="J95" s="101"/>
      <c r="K95" s="101"/>
      <c r="L95" s="101"/>
      <c r="M95" s="73" t="str">
        <f t="shared" si="8"/>
        <v/>
      </c>
      <c r="N95" s="15"/>
      <c r="O95" s="73" t="str">
        <f t="shared" si="9"/>
        <v/>
      </c>
      <c r="P95" s="73">
        <f t="shared" si="10"/>
        <v>0</v>
      </c>
      <c r="Q95" s="73" t="str">
        <f t="shared" si="11"/>
        <v/>
      </c>
      <c r="R95" s="73" t="str">
        <f t="shared" si="12"/>
        <v/>
      </c>
      <c r="S95" s="73" t="str">
        <f t="shared" si="13"/>
        <v/>
      </c>
    </row>
    <row r="96" spans="3:19" ht="17.45" customHeight="1" x14ac:dyDescent="0.2">
      <c r="C96" s="99"/>
      <c r="D96" s="100"/>
      <c r="E96" s="101"/>
      <c r="F96" s="101"/>
      <c r="G96" s="101"/>
      <c r="H96" s="102"/>
      <c r="I96" s="101"/>
      <c r="J96" s="101"/>
      <c r="K96" s="101"/>
      <c r="L96" s="101"/>
      <c r="M96" s="73" t="str">
        <f t="shared" si="8"/>
        <v/>
      </c>
      <c r="N96" s="15"/>
      <c r="O96" s="73" t="str">
        <f t="shared" si="9"/>
        <v/>
      </c>
      <c r="P96" s="73">
        <f t="shared" si="10"/>
        <v>0</v>
      </c>
      <c r="Q96" s="73" t="str">
        <f t="shared" si="11"/>
        <v/>
      </c>
      <c r="R96" s="73" t="str">
        <f t="shared" si="12"/>
        <v/>
      </c>
      <c r="S96" s="73" t="str">
        <f t="shared" si="13"/>
        <v/>
      </c>
    </row>
    <row r="97" spans="3:19" ht="17.45" customHeight="1" x14ac:dyDescent="0.2">
      <c r="C97" s="99"/>
      <c r="D97" s="100"/>
      <c r="E97" s="101"/>
      <c r="F97" s="101"/>
      <c r="G97" s="101"/>
      <c r="H97" s="102"/>
      <c r="I97" s="101"/>
      <c r="J97" s="101"/>
      <c r="K97" s="101"/>
      <c r="L97" s="101"/>
      <c r="M97" s="73" t="str">
        <f t="shared" si="8"/>
        <v/>
      </c>
      <c r="N97" s="15"/>
      <c r="O97" s="73" t="str">
        <f t="shared" si="9"/>
        <v/>
      </c>
      <c r="P97" s="73">
        <f t="shared" si="10"/>
        <v>0</v>
      </c>
      <c r="Q97" s="73" t="str">
        <f t="shared" si="11"/>
        <v/>
      </c>
      <c r="R97" s="73" t="str">
        <f t="shared" si="12"/>
        <v/>
      </c>
      <c r="S97" s="73" t="str">
        <f t="shared" si="13"/>
        <v/>
      </c>
    </row>
    <row r="98" spans="3:19" ht="17.45" customHeight="1" x14ac:dyDescent="0.2">
      <c r="C98" s="99"/>
      <c r="D98" s="100"/>
      <c r="E98" s="101"/>
      <c r="F98" s="101"/>
      <c r="G98" s="101"/>
      <c r="H98" s="102"/>
      <c r="I98" s="101"/>
      <c r="J98" s="101"/>
      <c r="K98" s="101"/>
      <c r="L98" s="101"/>
      <c r="M98" s="73" t="str">
        <f t="shared" si="8"/>
        <v/>
      </c>
      <c r="N98" s="15"/>
      <c r="O98" s="73" t="str">
        <f t="shared" si="9"/>
        <v/>
      </c>
      <c r="P98" s="73">
        <f t="shared" si="10"/>
        <v>0</v>
      </c>
      <c r="Q98" s="73" t="str">
        <f t="shared" si="11"/>
        <v/>
      </c>
      <c r="R98" s="73" t="str">
        <f t="shared" si="12"/>
        <v/>
      </c>
      <c r="S98" s="73" t="str">
        <f t="shared" si="13"/>
        <v/>
      </c>
    </row>
    <row r="99" spans="3:19" ht="17.45" customHeight="1" x14ac:dyDescent="0.2">
      <c r="C99" s="99"/>
      <c r="D99" s="100"/>
      <c r="E99" s="101"/>
      <c r="F99" s="101"/>
      <c r="G99" s="101"/>
      <c r="H99" s="102"/>
      <c r="I99" s="101"/>
      <c r="J99" s="101"/>
      <c r="K99" s="101"/>
      <c r="L99" s="101"/>
      <c r="M99" s="73" t="str">
        <f t="shared" si="8"/>
        <v/>
      </c>
      <c r="N99" s="15"/>
      <c r="O99" s="73" t="str">
        <f t="shared" si="9"/>
        <v/>
      </c>
      <c r="P99" s="73">
        <f t="shared" si="10"/>
        <v>0</v>
      </c>
      <c r="Q99" s="73" t="str">
        <f t="shared" si="11"/>
        <v/>
      </c>
      <c r="R99" s="73" t="str">
        <f t="shared" si="12"/>
        <v/>
      </c>
      <c r="S99" s="73" t="str">
        <f t="shared" si="13"/>
        <v/>
      </c>
    </row>
    <row r="100" spans="3:19" ht="17.45" customHeight="1" x14ac:dyDescent="0.2">
      <c r="C100" s="99"/>
      <c r="D100" s="100"/>
      <c r="E100" s="101"/>
      <c r="F100" s="101"/>
      <c r="G100" s="101"/>
      <c r="H100" s="102"/>
      <c r="I100" s="101"/>
      <c r="J100" s="101"/>
      <c r="K100" s="101"/>
      <c r="L100" s="101"/>
      <c r="M100" s="73" t="str">
        <f t="shared" si="8"/>
        <v/>
      </c>
      <c r="N100" s="15"/>
      <c r="O100" s="73" t="str">
        <f t="shared" si="9"/>
        <v/>
      </c>
      <c r="P100" s="73">
        <f t="shared" si="10"/>
        <v>0</v>
      </c>
      <c r="Q100" s="73" t="str">
        <f t="shared" si="11"/>
        <v/>
      </c>
      <c r="R100" s="73" t="str">
        <f t="shared" si="12"/>
        <v/>
      </c>
      <c r="S100" s="73" t="str">
        <f t="shared" si="13"/>
        <v/>
      </c>
    </row>
    <row r="101" spans="3:19" ht="17.45" customHeight="1" x14ac:dyDescent="0.2">
      <c r="C101" s="99"/>
      <c r="D101" s="100"/>
      <c r="E101" s="101"/>
      <c r="F101" s="101"/>
      <c r="G101" s="101"/>
      <c r="H101" s="102"/>
      <c r="I101" s="101"/>
      <c r="J101" s="101"/>
      <c r="K101" s="101"/>
      <c r="L101" s="101"/>
      <c r="M101" s="73" t="str">
        <f t="shared" si="8"/>
        <v/>
      </c>
      <c r="N101" s="15"/>
      <c r="O101" s="73" t="str">
        <f t="shared" si="9"/>
        <v/>
      </c>
      <c r="P101" s="73">
        <f t="shared" si="10"/>
        <v>0</v>
      </c>
      <c r="Q101" s="73" t="str">
        <f t="shared" si="11"/>
        <v/>
      </c>
      <c r="R101" s="73" t="str">
        <f t="shared" si="12"/>
        <v/>
      </c>
      <c r="S101" s="73" t="str">
        <f t="shared" si="13"/>
        <v/>
      </c>
    </row>
    <row r="102" spans="3:19" ht="17.45" customHeight="1" x14ac:dyDescent="0.2">
      <c r="C102" s="99"/>
      <c r="D102" s="100"/>
      <c r="E102" s="101"/>
      <c r="F102" s="101"/>
      <c r="G102" s="101"/>
      <c r="H102" s="102"/>
      <c r="I102" s="101"/>
      <c r="J102" s="101"/>
      <c r="K102" s="101"/>
      <c r="L102" s="101"/>
      <c r="M102" s="73" t="str">
        <f t="shared" si="8"/>
        <v/>
      </c>
      <c r="N102" s="15"/>
      <c r="O102" s="73" t="str">
        <f t="shared" si="9"/>
        <v/>
      </c>
      <c r="P102" s="73">
        <f t="shared" si="10"/>
        <v>0</v>
      </c>
      <c r="Q102" s="73" t="str">
        <f t="shared" si="11"/>
        <v/>
      </c>
      <c r="R102" s="73" t="str">
        <f t="shared" si="12"/>
        <v/>
      </c>
      <c r="S102" s="73" t="str">
        <f t="shared" si="13"/>
        <v/>
      </c>
    </row>
    <row r="103" spans="3:19" ht="17.45" customHeight="1" x14ac:dyDescent="0.2">
      <c r="C103" s="99"/>
      <c r="D103" s="100"/>
      <c r="E103" s="101"/>
      <c r="F103" s="101"/>
      <c r="G103" s="101"/>
      <c r="H103" s="102"/>
      <c r="I103" s="101"/>
      <c r="J103" s="101"/>
      <c r="K103" s="101"/>
      <c r="L103" s="101"/>
      <c r="M103" s="73" t="str">
        <f t="shared" si="8"/>
        <v/>
      </c>
      <c r="N103" s="15"/>
      <c r="O103" s="73" t="str">
        <f t="shared" si="9"/>
        <v/>
      </c>
      <c r="P103" s="73">
        <f t="shared" si="10"/>
        <v>0</v>
      </c>
      <c r="Q103" s="73" t="str">
        <f t="shared" si="11"/>
        <v/>
      </c>
      <c r="R103" s="73" t="str">
        <f t="shared" si="12"/>
        <v/>
      </c>
      <c r="S103" s="73" t="str">
        <f t="shared" si="13"/>
        <v/>
      </c>
    </row>
    <row r="104" spans="3:19" ht="17.45" customHeight="1" x14ac:dyDescent="0.2">
      <c r="C104" s="99"/>
      <c r="D104" s="100"/>
      <c r="E104" s="101"/>
      <c r="F104" s="101"/>
      <c r="G104" s="101"/>
      <c r="H104" s="102"/>
      <c r="I104" s="101"/>
      <c r="J104" s="101"/>
      <c r="K104" s="101"/>
      <c r="L104" s="101"/>
      <c r="M104" s="73" t="str">
        <f t="shared" si="8"/>
        <v/>
      </c>
      <c r="N104" s="15"/>
      <c r="O104" s="73" t="str">
        <f t="shared" si="9"/>
        <v/>
      </c>
      <c r="P104" s="73">
        <f t="shared" si="10"/>
        <v>0</v>
      </c>
      <c r="Q104" s="73" t="str">
        <f t="shared" si="11"/>
        <v/>
      </c>
      <c r="R104" s="73" t="str">
        <f t="shared" si="12"/>
        <v/>
      </c>
      <c r="S104" s="73" t="str">
        <f t="shared" si="13"/>
        <v/>
      </c>
    </row>
    <row r="105" spans="3:19" ht="17.45" customHeight="1" x14ac:dyDescent="0.2">
      <c r="C105" s="99"/>
      <c r="D105" s="100"/>
      <c r="E105" s="101"/>
      <c r="F105" s="101"/>
      <c r="G105" s="101"/>
      <c r="H105" s="102"/>
      <c r="I105" s="101"/>
      <c r="J105" s="101"/>
      <c r="K105" s="101"/>
      <c r="L105" s="101"/>
      <c r="M105" s="73" t="str">
        <f t="shared" si="8"/>
        <v/>
      </c>
      <c r="N105" s="15"/>
      <c r="O105" s="73" t="str">
        <f t="shared" si="9"/>
        <v/>
      </c>
      <c r="P105" s="73">
        <f t="shared" si="10"/>
        <v>0</v>
      </c>
      <c r="Q105" s="73" t="str">
        <f t="shared" si="11"/>
        <v/>
      </c>
      <c r="R105" s="73" t="str">
        <f t="shared" si="12"/>
        <v/>
      </c>
      <c r="S105" s="73" t="str">
        <f t="shared" si="13"/>
        <v/>
      </c>
    </row>
    <row r="106" spans="3:19" ht="17.45" customHeight="1" x14ac:dyDescent="0.2">
      <c r="C106" s="99"/>
      <c r="D106" s="100"/>
      <c r="E106" s="101"/>
      <c r="F106" s="101"/>
      <c r="G106" s="101"/>
      <c r="H106" s="102"/>
      <c r="I106" s="101"/>
      <c r="J106" s="101"/>
      <c r="K106" s="101"/>
      <c r="L106" s="101"/>
      <c r="M106" s="73" t="str">
        <f t="shared" si="8"/>
        <v/>
      </c>
      <c r="N106" s="15"/>
      <c r="O106" s="73" t="str">
        <f t="shared" si="9"/>
        <v/>
      </c>
      <c r="P106" s="73">
        <f t="shared" si="10"/>
        <v>0</v>
      </c>
      <c r="Q106" s="73" t="str">
        <f t="shared" si="11"/>
        <v/>
      </c>
      <c r="R106" s="73" t="str">
        <f t="shared" si="12"/>
        <v/>
      </c>
      <c r="S106" s="73" t="str">
        <f t="shared" si="13"/>
        <v/>
      </c>
    </row>
    <row r="107" spans="3:19" ht="17.45" customHeight="1" x14ac:dyDescent="0.2">
      <c r="C107" s="99"/>
      <c r="D107" s="100"/>
      <c r="E107" s="101"/>
      <c r="F107" s="101"/>
      <c r="G107" s="101"/>
      <c r="H107" s="102"/>
      <c r="I107" s="101"/>
      <c r="J107" s="101"/>
      <c r="K107" s="101"/>
      <c r="L107" s="101"/>
      <c r="M107" s="73" t="str">
        <f t="shared" si="8"/>
        <v/>
      </c>
      <c r="N107" s="15"/>
      <c r="O107" s="73" t="str">
        <f t="shared" si="9"/>
        <v/>
      </c>
      <c r="P107" s="73">
        <f t="shared" si="10"/>
        <v>0</v>
      </c>
      <c r="Q107" s="73" t="str">
        <f t="shared" si="11"/>
        <v/>
      </c>
      <c r="R107" s="73" t="str">
        <f t="shared" si="12"/>
        <v/>
      </c>
      <c r="S107" s="73" t="str">
        <f t="shared" si="13"/>
        <v/>
      </c>
    </row>
    <row r="108" spans="3:19" ht="17.45" customHeight="1" x14ac:dyDescent="0.2">
      <c r="C108" s="99"/>
      <c r="D108" s="100"/>
      <c r="E108" s="101"/>
      <c r="F108" s="101"/>
      <c r="G108" s="101"/>
      <c r="H108" s="102"/>
      <c r="I108" s="101"/>
      <c r="J108" s="101"/>
      <c r="K108" s="101"/>
      <c r="L108" s="101"/>
      <c r="M108" s="73" t="str">
        <f t="shared" si="8"/>
        <v/>
      </c>
      <c r="N108" s="15"/>
      <c r="O108" s="73" t="str">
        <f t="shared" si="9"/>
        <v/>
      </c>
      <c r="P108" s="73">
        <f t="shared" si="10"/>
        <v>0</v>
      </c>
      <c r="Q108" s="73" t="str">
        <f t="shared" si="11"/>
        <v/>
      </c>
      <c r="R108" s="73" t="str">
        <f t="shared" si="12"/>
        <v/>
      </c>
      <c r="S108" s="73" t="str">
        <f t="shared" si="13"/>
        <v/>
      </c>
    </row>
    <row r="109" spans="3:19" ht="17.45" customHeight="1" x14ac:dyDescent="0.2">
      <c r="C109" s="99"/>
      <c r="D109" s="100"/>
      <c r="E109" s="101"/>
      <c r="F109" s="101"/>
      <c r="G109" s="101"/>
      <c r="H109" s="102"/>
      <c r="I109" s="101"/>
      <c r="J109" s="101"/>
      <c r="K109" s="101"/>
      <c r="L109" s="101"/>
      <c r="M109" s="73" t="str">
        <f t="shared" si="8"/>
        <v/>
      </c>
      <c r="N109" s="15"/>
      <c r="O109" s="73" t="str">
        <f t="shared" si="9"/>
        <v/>
      </c>
      <c r="P109" s="73">
        <f t="shared" si="10"/>
        <v>0</v>
      </c>
      <c r="Q109" s="73" t="str">
        <f t="shared" si="11"/>
        <v/>
      </c>
      <c r="R109" s="73" t="str">
        <f t="shared" si="12"/>
        <v/>
      </c>
      <c r="S109" s="73" t="str">
        <f t="shared" si="13"/>
        <v/>
      </c>
    </row>
    <row r="110" spans="3:19" ht="17.45" customHeight="1" x14ac:dyDescent="0.2">
      <c r="C110" s="99"/>
      <c r="D110" s="100"/>
      <c r="E110" s="101"/>
      <c r="F110" s="101"/>
      <c r="G110" s="101"/>
      <c r="H110" s="102"/>
      <c r="I110" s="101"/>
      <c r="J110" s="101"/>
      <c r="K110" s="101"/>
      <c r="L110" s="101"/>
      <c r="M110" s="73" t="str">
        <f t="shared" si="8"/>
        <v/>
      </c>
      <c r="N110" s="15"/>
      <c r="O110" s="73" t="str">
        <f t="shared" si="9"/>
        <v/>
      </c>
      <c r="P110" s="73">
        <f t="shared" si="10"/>
        <v>0</v>
      </c>
      <c r="Q110" s="73" t="str">
        <f t="shared" si="11"/>
        <v/>
      </c>
      <c r="R110" s="73" t="str">
        <f t="shared" si="12"/>
        <v/>
      </c>
      <c r="S110" s="73" t="str">
        <f t="shared" si="13"/>
        <v/>
      </c>
    </row>
    <row r="111" spans="3:19" ht="17.45" customHeight="1" x14ac:dyDescent="0.2">
      <c r="C111" s="99"/>
      <c r="D111" s="100"/>
      <c r="E111" s="101"/>
      <c r="F111" s="101"/>
      <c r="G111" s="101"/>
      <c r="H111" s="102"/>
      <c r="I111" s="101"/>
      <c r="J111" s="101"/>
      <c r="K111" s="101"/>
      <c r="L111" s="101"/>
      <c r="M111" s="73" t="str">
        <f t="shared" si="8"/>
        <v/>
      </c>
      <c r="N111" s="15"/>
      <c r="O111" s="73" t="str">
        <f t="shared" si="9"/>
        <v/>
      </c>
      <c r="P111" s="73">
        <f t="shared" si="10"/>
        <v>0</v>
      </c>
      <c r="Q111" s="73" t="str">
        <f t="shared" si="11"/>
        <v/>
      </c>
      <c r="R111" s="73" t="str">
        <f t="shared" si="12"/>
        <v/>
      </c>
      <c r="S111" s="73" t="str">
        <f t="shared" si="13"/>
        <v/>
      </c>
    </row>
    <row r="112" spans="3:19" ht="17.45" customHeight="1" x14ac:dyDescent="0.2">
      <c r="C112" s="99"/>
      <c r="D112" s="100"/>
      <c r="E112" s="101"/>
      <c r="F112" s="101"/>
      <c r="G112" s="101"/>
      <c r="H112" s="102"/>
      <c r="I112" s="101"/>
      <c r="J112" s="101"/>
      <c r="K112" s="101"/>
      <c r="L112" s="101"/>
      <c r="M112" s="73" t="str">
        <f t="shared" si="8"/>
        <v/>
      </c>
      <c r="N112" s="15"/>
      <c r="O112" s="73" t="str">
        <f t="shared" si="9"/>
        <v/>
      </c>
      <c r="P112" s="73">
        <f t="shared" si="10"/>
        <v>0</v>
      </c>
      <c r="Q112" s="73" t="str">
        <f t="shared" si="11"/>
        <v/>
      </c>
      <c r="R112" s="73" t="str">
        <f t="shared" si="12"/>
        <v/>
      </c>
      <c r="S112" s="73" t="str">
        <f t="shared" si="13"/>
        <v/>
      </c>
    </row>
    <row r="113" spans="3:19" ht="17.45" customHeight="1" x14ac:dyDescent="0.2">
      <c r="C113" s="99"/>
      <c r="D113" s="100"/>
      <c r="E113" s="101"/>
      <c r="F113" s="101"/>
      <c r="G113" s="101"/>
      <c r="H113" s="102"/>
      <c r="I113" s="101"/>
      <c r="J113" s="101"/>
      <c r="K113" s="101"/>
      <c r="L113" s="101"/>
      <c r="M113" s="73" t="str">
        <f t="shared" si="8"/>
        <v/>
      </c>
      <c r="N113" s="15"/>
      <c r="O113" s="73" t="str">
        <f t="shared" si="9"/>
        <v/>
      </c>
      <c r="P113" s="73">
        <f t="shared" si="10"/>
        <v>0</v>
      </c>
      <c r="Q113" s="73" t="str">
        <f t="shared" si="11"/>
        <v/>
      </c>
      <c r="R113" s="73" t="str">
        <f t="shared" si="12"/>
        <v/>
      </c>
      <c r="S113" s="73" t="str">
        <f t="shared" si="13"/>
        <v/>
      </c>
    </row>
    <row r="114" spans="3:19" ht="17.45" customHeight="1" x14ac:dyDescent="0.2">
      <c r="C114" s="99"/>
      <c r="D114" s="100"/>
      <c r="E114" s="101"/>
      <c r="F114" s="101"/>
      <c r="G114" s="101"/>
      <c r="H114" s="102"/>
      <c r="I114" s="101"/>
      <c r="J114" s="101"/>
      <c r="K114" s="101"/>
      <c r="L114" s="101"/>
      <c r="M114" s="73" t="str">
        <f t="shared" si="8"/>
        <v/>
      </c>
      <c r="N114" s="15"/>
      <c r="O114" s="73" t="str">
        <f t="shared" si="9"/>
        <v/>
      </c>
      <c r="P114" s="73">
        <f t="shared" si="10"/>
        <v>0</v>
      </c>
      <c r="Q114" s="73" t="str">
        <f t="shared" si="11"/>
        <v/>
      </c>
      <c r="R114" s="73" t="str">
        <f t="shared" si="12"/>
        <v/>
      </c>
      <c r="S114" s="73" t="str">
        <f t="shared" si="13"/>
        <v/>
      </c>
    </row>
    <row r="115" spans="3:19" ht="17.45" customHeight="1" x14ac:dyDescent="0.2">
      <c r="C115" s="99"/>
      <c r="D115" s="100"/>
      <c r="E115" s="101"/>
      <c r="F115" s="101"/>
      <c r="G115" s="101"/>
      <c r="H115" s="102"/>
      <c r="I115" s="101"/>
      <c r="J115" s="101"/>
      <c r="K115" s="101"/>
      <c r="L115" s="101"/>
      <c r="M115" s="73" t="str">
        <f t="shared" si="8"/>
        <v/>
      </c>
      <c r="N115" s="15"/>
      <c r="O115" s="73" t="str">
        <f t="shared" si="9"/>
        <v/>
      </c>
      <c r="P115" s="73">
        <f t="shared" si="10"/>
        <v>0</v>
      </c>
      <c r="Q115" s="73" t="str">
        <f t="shared" si="11"/>
        <v/>
      </c>
      <c r="R115" s="73" t="str">
        <f t="shared" si="12"/>
        <v/>
      </c>
      <c r="S115" s="73" t="str">
        <f t="shared" si="13"/>
        <v/>
      </c>
    </row>
    <row r="116" spans="3:19" ht="17.45" customHeight="1" x14ac:dyDescent="0.2">
      <c r="C116" s="99"/>
      <c r="D116" s="100"/>
      <c r="E116" s="101"/>
      <c r="F116" s="101"/>
      <c r="G116" s="101"/>
      <c r="H116" s="102"/>
      <c r="I116" s="101"/>
      <c r="J116" s="101"/>
      <c r="K116" s="101"/>
      <c r="L116" s="101"/>
      <c r="M116" s="73" t="str">
        <f t="shared" si="8"/>
        <v/>
      </c>
      <c r="N116" s="15"/>
      <c r="O116" s="73" t="str">
        <f t="shared" si="9"/>
        <v/>
      </c>
      <c r="P116" s="73">
        <f t="shared" si="10"/>
        <v>0</v>
      </c>
      <c r="Q116" s="73" t="str">
        <f t="shared" si="11"/>
        <v/>
      </c>
      <c r="R116" s="73" t="str">
        <f t="shared" si="12"/>
        <v/>
      </c>
      <c r="S116" s="73" t="str">
        <f t="shared" si="13"/>
        <v/>
      </c>
    </row>
    <row r="117" spans="3:19" ht="17.45" customHeight="1" x14ac:dyDescent="0.2">
      <c r="C117" s="99"/>
      <c r="D117" s="100"/>
      <c r="E117" s="101"/>
      <c r="F117" s="101"/>
      <c r="G117" s="101"/>
      <c r="H117" s="102"/>
      <c r="I117" s="101"/>
      <c r="J117" s="101"/>
      <c r="K117" s="101"/>
      <c r="L117" s="101"/>
      <c r="M117" s="73" t="str">
        <f t="shared" si="8"/>
        <v/>
      </c>
      <c r="N117" s="15"/>
      <c r="O117" s="73" t="str">
        <f t="shared" si="9"/>
        <v/>
      </c>
      <c r="P117" s="73">
        <f t="shared" si="10"/>
        <v>0</v>
      </c>
      <c r="Q117" s="73" t="str">
        <f t="shared" si="11"/>
        <v/>
      </c>
      <c r="R117" s="73" t="str">
        <f t="shared" si="12"/>
        <v/>
      </c>
      <c r="S117" s="73" t="str">
        <f t="shared" si="13"/>
        <v/>
      </c>
    </row>
    <row r="118" spans="3:19" ht="17.45" customHeight="1" x14ac:dyDescent="0.2">
      <c r="C118" s="99"/>
      <c r="D118" s="100"/>
      <c r="E118" s="101"/>
      <c r="F118" s="101"/>
      <c r="G118" s="101"/>
      <c r="H118" s="102"/>
      <c r="I118" s="101"/>
      <c r="J118" s="101"/>
      <c r="K118" s="101"/>
      <c r="L118" s="101"/>
      <c r="M118" s="73" t="str">
        <f t="shared" si="8"/>
        <v/>
      </c>
      <c r="N118" s="15"/>
      <c r="O118" s="73" t="str">
        <f t="shared" si="9"/>
        <v/>
      </c>
      <c r="P118" s="73">
        <f t="shared" si="10"/>
        <v>0</v>
      </c>
      <c r="Q118" s="73" t="str">
        <f t="shared" si="11"/>
        <v/>
      </c>
      <c r="R118" s="73" t="str">
        <f t="shared" si="12"/>
        <v/>
      </c>
      <c r="S118" s="73" t="str">
        <f t="shared" si="13"/>
        <v/>
      </c>
    </row>
    <row r="119" spans="3:19" ht="17.45" customHeight="1" x14ac:dyDescent="0.2">
      <c r="C119" s="99"/>
      <c r="D119" s="100"/>
      <c r="E119" s="101"/>
      <c r="F119" s="101"/>
      <c r="G119" s="101"/>
      <c r="H119" s="102"/>
      <c r="I119" s="101"/>
      <c r="J119" s="101"/>
      <c r="K119" s="101"/>
      <c r="L119" s="101"/>
      <c r="M119" s="73" t="str">
        <f t="shared" si="8"/>
        <v/>
      </c>
      <c r="N119" s="15"/>
      <c r="O119" s="73" t="str">
        <f t="shared" si="9"/>
        <v/>
      </c>
      <c r="P119" s="73">
        <f t="shared" si="10"/>
        <v>0</v>
      </c>
      <c r="Q119" s="73" t="str">
        <f t="shared" si="11"/>
        <v/>
      </c>
      <c r="R119" s="73" t="str">
        <f t="shared" si="12"/>
        <v/>
      </c>
      <c r="S119" s="73" t="str">
        <f t="shared" si="13"/>
        <v/>
      </c>
    </row>
    <row r="120" spans="3:19" ht="17.45" customHeight="1" x14ac:dyDescent="0.2">
      <c r="C120" s="99"/>
      <c r="D120" s="100"/>
      <c r="E120" s="101"/>
      <c r="F120" s="101"/>
      <c r="G120" s="101"/>
      <c r="H120" s="102"/>
      <c r="I120" s="101"/>
      <c r="J120" s="101"/>
      <c r="K120" s="101"/>
      <c r="L120" s="101"/>
      <c r="M120" s="73" t="str">
        <f t="shared" si="8"/>
        <v/>
      </c>
      <c r="N120" s="15"/>
      <c r="O120" s="73" t="str">
        <f t="shared" si="9"/>
        <v/>
      </c>
      <c r="P120" s="73">
        <f t="shared" si="10"/>
        <v>0</v>
      </c>
      <c r="Q120" s="73" t="str">
        <f t="shared" si="11"/>
        <v/>
      </c>
      <c r="R120" s="73" t="str">
        <f t="shared" si="12"/>
        <v/>
      </c>
      <c r="S120" s="73" t="str">
        <f t="shared" si="13"/>
        <v/>
      </c>
    </row>
    <row r="121" spans="3:19" ht="17.45" customHeight="1" x14ac:dyDescent="0.2">
      <c r="C121" s="99"/>
      <c r="D121" s="100"/>
      <c r="E121" s="101"/>
      <c r="F121" s="101"/>
      <c r="G121" s="101"/>
      <c r="H121" s="102"/>
      <c r="I121" s="101"/>
      <c r="J121" s="101"/>
      <c r="K121" s="101"/>
      <c r="L121" s="101"/>
      <c r="M121" s="73" t="str">
        <f t="shared" si="8"/>
        <v/>
      </c>
      <c r="N121" s="15"/>
      <c r="O121" s="73" t="str">
        <f t="shared" si="9"/>
        <v/>
      </c>
      <c r="P121" s="73">
        <f t="shared" si="10"/>
        <v>0</v>
      </c>
      <c r="Q121" s="73" t="str">
        <f t="shared" si="11"/>
        <v/>
      </c>
      <c r="R121" s="73" t="str">
        <f t="shared" si="12"/>
        <v/>
      </c>
      <c r="S121" s="73" t="str">
        <f t="shared" si="13"/>
        <v/>
      </c>
    </row>
    <row r="122" spans="3:19" ht="17.45" customHeight="1" x14ac:dyDescent="0.2">
      <c r="C122" s="99"/>
      <c r="D122" s="100"/>
      <c r="E122" s="101"/>
      <c r="F122" s="101"/>
      <c r="G122" s="101"/>
      <c r="H122" s="102"/>
      <c r="I122" s="101"/>
      <c r="J122" s="101"/>
      <c r="K122" s="101"/>
      <c r="L122" s="101"/>
      <c r="M122" s="73" t="str">
        <f t="shared" si="8"/>
        <v/>
      </c>
      <c r="N122" s="15"/>
      <c r="O122" s="73" t="str">
        <f t="shared" si="9"/>
        <v/>
      </c>
      <c r="P122" s="73">
        <f t="shared" si="10"/>
        <v>0</v>
      </c>
      <c r="Q122" s="73" t="str">
        <f t="shared" si="11"/>
        <v/>
      </c>
      <c r="R122" s="73" t="str">
        <f t="shared" si="12"/>
        <v/>
      </c>
      <c r="S122" s="73" t="str">
        <f t="shared" si="13"/>
        <v/>
      </c>
    </row>
    <row r="123" spans="3:19" ht="17.45" customHeight="1" x14ac:dyDescent="0.2">
      <c r="C123" s="99"/>
      <c r="D123" s="100"/>
      <c r="E123" s="101"/>
      <c r="F123" s="101"/>
      <c r="G123" s="101"/>
      <c r="H123" s="102"/>
      <c r="I123" s="101"/>
      <c r="J123" s="101"/>
      <c r="K123" s="101"/>
      <c r="L123" s="101"/>
      <c r="M123" s="73" t="str">
        <f t="shared" si="8"/>
        <v/>
      </c>
      <c r="N123" s="15"/>
      <c r="O123" s="73" t="str">
        <f t="shared" si="9"/>
        <v/>
      </c>
      <c r="P123" s="73">
        <f t="shared" si="10"/>
        <v>0</v>
      </c>
      <c r="Q123" s="73" t="str">
        <f t="shared" si="11"/>
        <v/>
      </c>
      <c r="R123" s="73" t="str">
        <f t="shared" si="12"/>
        <v/>
      </c>
      <c r="S123" s="73" t="str">
        <f t="shared" si="13"/>
        <v/>
      </c>
    </row>
    <row r="124" spans="3:19" ht="17.45" customHeight="1" x14ac:dyDescent="0.2">
      <c r="C124" s="99"/>
      <c r="D124" s="100"/>
      <c r="E124" s="101"/>
      <c r="F124" s="101"/>
      <c r="G124" s="101"/>
      <c r="H124" s="102"/>
      <c r="I124" s="101"/>
      <c r="J124" s="101"/>
      <c r="K124" s="101"/>
      <c r="L124" s="101"/>
      <c r="M124" s="73" t="str">
        <f t="shared" si="8"/>
        <v/>
      </c>
      <c r="N124" s="15"/>
      <c r="O124" s="73" t="str">
        <f t="shared" si="9"/>
        <v/>
      </c>
      <c r="P124" s="73">
        <f t="shared" si="10"/>
        <v>0</v>
      </c>
      <c r="Q124" s="73" t="str">
        <f t="shared" si="11"/>
        <v/>
      </c>
      <c r="R124" s="73" t="str">
        <f t="shared" si="12"/>
        <v/>
      </c>
      <c r="S124" s="73" t="str">
        <f t="shared" si="13"/>
        <v/>
      </c>
    </row>
    <row r="125" spans="3:19" ht="17.45" customHeight="1" x14ac:dyDescent="0.2">
      <c r="C125" s="99"/>
      <c r="D125" s="100"/>
      <c r="E125" s="101"/>
      <c r="F125" s="101"/>
      <c r="G125" s="101"/>
      <c r="H125" s="102"/>
      <c r="I125" s="101"/>
      <c r="J125" s="101"/>
      <c r="K125" s="101"/>
      <c r="L125" s="101"/>
      <c r="M125" s="73" t="str">
        <f t="shared" si="8"/>
        <v/>
      </c>
      <c r="N125" s="15"/>
      <c r="O125" s="73" t="str">
        <f t="shared" si="9"/>
        <v/>
      </c>
      <c r="P125" s="73">
        <f t="shared" si="10"/>
        <v>0</v>
      </c>
      <c r="Q125" s="73" t="str">
        <f t="shared" si="11"/>
        <v/>
      </c>
      <c r="R125" s="73" t="str">
        <f t="shared" si="12"/>
        <v/>
      </c>
      <c r="S125" s="73" t="str">
        <f t="shared" si="13"/>
        <v/>
      </c>
    </row>
    <row r="126" spans="3:19" ht="17.45" customHeight="1" x14ac:dyDescent="0.2">
      <c r="C126" s="99"/>
      <c r="D126" s="100"/>
      <c r="E126" s="101"/>
      <c r="F126" s="101"/>
      <c r="G126" s="101"/>
      <c r="H126" s="102"/>
      <c r="I126" s="101"/>
      <c r="J126" s="101"/>
      <c r="K126" s="101"/>
      <c r="L126" s="101"/>
      <c r="M126" s="73" t="str">
        <f t="shared" si="8"/>
        <v/>
      </c>
      <c r="N126" s="15"/>
      <c r="O126" s="73" t="str">
        <f t="shared" si="9"/>
        <v/>
      </c>
      <c r="P126" s="73">
        <f t="shared" si="10"/>
        <v>0</v>
      </c>
      <c r="Q126" s="73" t="str">
        <f t="shared" si="11"/>
        <v/>
      </c>
      <c r="R126" s="73" t="str">
        <f t="shared" si="12"/>
        <v/>
      </c>
      <c r="S126" s="73" t="str">
        <f t="shared" si="13"/>
        <v/>
      </c>
    </row>
    <row r="127" spans="3:19" ht="17.45" customHeight="1" x14ac:dyDescent="0.2">
      <c r="C127" s="99"/>
      <c r="D127" s="100"/>
      <c r="E127" s="101"/>
      <c r="F127" s="101"/>
      <c r="G127" s="101"/>
      <c r="H127" s="102"/>
      <c r="I127" s="101"/>
      <c r="J127" s="101"/>
      <c r="K127" s="101"/>
      <c r="L127" s="101"/>
      <c r="M127" s="73" t="str">
        <f t="shared" si="8"/>
        <v/>
      </c>
      <c r="N127" s="15"/>
      <c r="O127" s="73" t="str">
        <f t="shared" si="9"/>
        <v/>
      </c>
      <c r="P127" s="73">
        <f t="shared" si="10"/>
        <v>0</v>
      </c>
      <c r="Q127" s="73" t="str">
        <f t="shared" si="11"/>
        <v/>
      </c>
      <c r="R127" s="73" t="str">
        <f t="shared" si="12"/>
        <v/>
      </c>
      <c r="S127" s="73" t="str">
        <f t="shared" si="13"/>
        <v/>
      </c>
    </row>
    <row r="128" spans="3:19" ht="17.45" customHeight="1" x14ac:dyDescent="0.2">
      <c r="C128" s="99"/>
      <c r="D128" s="100"/>
      <c r="E128" s="101"/>
      <c r="F128" s="101"/>
      <c r="G128" s="101"/>
      <c r="H128" s="102"/>
      <c r="I128" s="101"/>
      <c r="J128" s="101"/>
      <c r="K128" s="101"/>
      <c r="L128" s="101"/>
      <c r="M128" s="73" t="str">
        <f t="shared" si="8"/>
        <v/>
      </c>
      <c r="N128" s="15"/>
      <c r="O128" s="73" t="str">
        <f t="shared" si="9"/>
        <v/>
      </c>
      <c r="P128" s="73">
        <f t="shared" si="10"/>
        <v>0</v>
      </c>
      <c r="Q128" s="73" t="str">
        <f t="shared" si="11"/>
        <v/>
      </c>
      <c r="R128" s="73" t="str">
        <f t="shared" si="12"/>
        <v/>
      </c>
      <c r="S128" s="73" t="str">
        <f t="shared" si="13"/>
        <v/>
      </c>
    </row>
    <row r="129" spans="3:19" ht="17.45" customHeight="1" x14ac:dyDescent="0.2">
      <c r="C129" s="99"/>
      <c r="D129" s="100"/>
      <c r="E129" s="101"/>
      <c r="F129" s="101"/>
      <c r="G129" s="101"/>
      <c r="H129" s="102"/>
      <c r="I129" s="101"/>
      <c r="J129" s="101"/>
      <c r="K129" s="101"/>
      <c r="L129" s="101"/>
      <c r="M129" s="73" t="str">
        <f t="shared" si="8"/>
        <v/>
      </c>
      <c r="N129" s="15"/>
      <c r="O129" s="73" t="str">
        <f t="shared" si="9"/>
        <v/>
      </c>
      <c r="P129" s="73">
        <f t="shared" si="10"/>
        <v>0</v>
      </c>
      <c r="Q129" s="73" t="str">
        <f t="shared" si="11"/>
        <v/>
      </c>
      <c r="R129" s="73" t="str">
        <f t="shared" si="12"/>
        <v/>
      </c>
      <c r="S129" s="73" t="str">
        <f t="shared" si="13"/>
        <v/>
      </c>
    </row>
    <row r="130" spans="3:19" ht="17.45" customHeight="1" x14ac:dyDescent="0.2">
      <c r="C130" s="99"/>
      <c r="D130" s="100"/>
      <c r="E130" s="101"/>
      <c r="F130" s="101"/>
      <c r="G130" s="101"/>
      <c r="H130" s="102"/>
      <c r="I130" s="101"/>
      <c r="J130" s="101"/>
      <c r="K130" s="101"/>
      <c r="L130" s="101"/>
      <c r="M130" s="73" t="str">
        <f t="shared" si="8"/>
        <v/>
      </c>
      <c r="N130" s="15"/>
      <c r="O130" s="73" t="str">
        <f t="shared" si="9"/>
        <v/>
      </c>
      <c r="P130" s="73">
        <f t="shared" si="10"/>
        <v>0</v>
      </c>
      <c r="Q130" s="73" t="str">
        <f t="shared" si="11"/>
        <v/>
      </c>
      <c r="R130" s="73" t="str">
        <f t="shared" si="12"/>
        <v/>
      </c>
      <c r="S130" s="73" t="str">
        <f t="shared" si="13"/>
        <v/>
      </c>
    </row>
    <row r="131" spans="3:19" ht="17.45" customHeight="1" x14ac:dyDescent="0.2">
      <c r="C131" s="99"/>
      <c r="D131" s="100"/>
      <c r="E131" s="101"/>
      <c r="F131" s="101"/>
      <c r="G131" s="101"/>
      <c r="H131" s="102"/>
      <c r="I131" s="101"/>
      <c r="J131" s="101"/>
      <c r="K131" s="101"/>
      <c r="L131" s="101"/>
      <c r="M131" s="73" t="str">
        <f t="shared" si="8"/>
        <v/>
      </c>
      <c r="N131" s="15"/>
      <c r="O131" s="73" t="str">
        <f t="shared" si="9"/>
        <v/>
      </c>
      <c r="P131" s="73">
        <f t="shared" si="10"/>
        <v>0</v>
      </c>
      <c r="Q131" s="73" t="str">
        <f t="shared" si="11"/>
        <v/>
      </c>
      <c r="R131" s="73" t="str">
        <f t="shared" si="12"/>
        <v/>
      </c>
      <c r="S131" s="73" t="str">
        <f t="shared" si="13"/>
        <v/>
      </c>
    </row>
    <row r="132" spans="3:19" ht="17.45" customHeight="1" x14ac:dyDescent="0.2">
      <c r="C132" s="99"/>
      <c r="D132" s="100"/>
      <c r="E132" s="101"/>
      <c r="F132" s="101"/>
      <c r="G132" s="101"/>
      <c r="H132" s="102"/>
      <c r="I132" s="101"/>
      <c r="J132" s="101"/>
      <c r="K132" s="101"/>
      <c r="L132" s="101"/>
      <c r="M132" s="73" t="str">
        <f t="shared" si="8"/>
        <v/>
      </c>
      <c r="N132" s="15"/>
      <c r="O132" s="73" t="str">
        <f t="shared" si="9"/>
        <v/>
      </c>
      <c r="P132" s="73">
        <f t="shared" si="10"/>
        <v>0</v>
      </c>
      <c r="Q132" s="73" t="str">
        <f t="shared" si="11"/>
        <v/>
      </c>
      <c r="R132" s="73" t="str">
        <f t="shared" si="12"/>
        <v/>
      </c>
      <c r="S132" s="73" t="str">
        <f t="shared" si="13"/>
        <v/>
      </c>
    </row>
    <row r="133" spans="3:19" ht="17.45" customHeight="1" x14ac:dyDescent="0.2">
      <c r="C133" s="99"/>
      <c r="D133" s="100"/>
      <c r="E133" s="101"/>
      <c r="F133" s="101"/>
      <c r="G133" s="101"/>
      <c r="H133" s="102"/>
      <c r="I133" s="101"/>
      <c r="J133" s="101"/>
      <c r="K133" s="101"/>
      <c r="L133" s="101"/>
      <c r="M133" s="73" t="str">
        <f t="shared" si="8"/>
        <v/>
      </c>
      <c r="N133" s="15"/>
      <c r="O133" s="73" t="str">
        <f t="shared" si="9"/>
        <v/>
      </c>
      <c r="P133" s="73">
        <f t="shared" si="10"/>
        <v>0</v>
      </c>
      <c r="Q133" s="73" t="str">
        <f t="shared" si="11"/>
        <v/>
      </c>
      <c r="R133" s="73" t="str">
        <f t="shared" si="12"/>
        <v/>
      </c>
      <c r="S133" s="73" t="str">
        <f t="shared" si="13"/>
        <v/>
      </c>
    </row>
    <row r="134" spans="3:19" ht="17.45" customHeight="1" x14ac:dyDescent="0.2">
      <c r="C134" s="99"/>
      <c r="D134" s="100"/>
      <c r="E134" s="101"/>
      <c r="F134" s="101"/>
      <c r="G134" s="101"/>
      <c r="H134" s="102"/>
      <c r="I134" s="101"/>
      <c r="J134" s="101"/>
      <c r="K134" s="101"/>
      <c r="L134" s="101"/>
      <c r="M134" s="73" t="str">
        <f t="shared" si="8"/>
        <v/>
      </c>
      <c r="N134" s="15"/>
      <c r="O134" s="73" t="str">
        <f t="shared" si="9"/>
        <v/>
      </c>
      <c r="P134" s="73">
        <f t="shared" si="10"/>
        <v>0</v>
      </c>
      <c r="Q134" s="73" t="str">
        <f t="shared" si="11"/>
        <v/>
      </c>
      <c r="R134" s="73" t="str">
        <f t="shared" si="12"/>
        <v/>
      </c>
      <c r="S134" s="73" t="str">
        <f t="shared" si="13"/>
        <v/>
      </c>
    </row>
    <row r="135" spans="3:19" ht="17.45" customHeight="1" x14ac:dyDescent="0.2">
      <c r="C135" s="99"/>
      <c r="D135" s="100"/>
      <c r="E135" s="101"/>
      <c r="F135" s="101"/>
      <c r="G135" s="101"/>
      <c r="H135" s="102"/>
      <c r="I135" s="101"/>
      <c r="J135" s="101"/>
      <c r="K135" s="101"/>
      <c r="L135" s="101"/>
      <c r="M135" s="73" t="str">
        <f t="shared" si="8"/>
        <v/>
      </c>
      <c r="N135" s="15"/>
      <c r="O135" s="73" t="str">
        <f t="shared" si="9"/>
        <v/>
      </c>
      <c r="P135" s="73">
        <f t="shared" si="10"/>
        <v>0</v>
      </c>
      <c r="Q135" s="73" t="str">
        <f t="shared" si="11"/>
        <v/>
      </c>
      <c r="R135" s="73" t="str">
        <f t="shared" si="12"/>
        <v/>
      </c>
      <c r="S135" s="73" t="str">
        <f t="shared" si="13"/>
        <v/>
      </c>
    </row>
    <row r="136" spans="3:19" ht="17.45" customHeight="1" x14ac:dyDescent="0.2">
      <c r="C136" s="99"/>
      <c r="D136" s="100"/>
      <c r="E136" s="101"/>
      <c r="F136" s="101"/>
      <c r="G136" s="101"/>
      <c r="H136" s="102"/>
      <c r="I136" s="101"/>
      <c r="J136" s="101"/>
      <c r="K136" s="101"/>
      <c r="L136" s="101"/>
      <c r="M136" s="73" t="str">
        <f t="shared" si="8"/>
        <v/>
      </c>
      <c r="N136" s="15"/>
      <c r="O136" s="73" t="str">
        <f t="shared" si="9"/>
        <v/>
      </c>
      <c r="P136" s="73">
        <f t="shared" si="10"/>
        <v>0</v>
      </c>
      <c r="Q136" s="73" t="str">
        <f t="shared" si="11"/>
        <v/>
      </c>
      <c r="R136" s="73" t="str">
        <f t="shared" si="12"/>
        <v/>
      </c>
      <c r="S136" s="73" t="str">
        <f t="shared" si="13"/>
        <v/>
      </c>
    </row>
    <row r="137" spans="3:19" ht="17.45" customHeight="1" x14ac:dyDescent="0.2">
      <c r="C137" s="99"/>
      <c r="D137" s="100"/>
      <c r="E137" s="101"/>
      <c r="F137" s="101"/>
      <c r="G137" s="101"/>
      <c r="H137" s="102"/>
      <c r="I137" s="101"/>
      <c r="J137" s="101"/>
      <c r="K137" s="101"/>
      <c r="L137" s="101"/>
      <c r="M137" s="73" t="str">
        <f t="shared" si="8"/>
        <v/>
      </c>
      <c r="N137" s="15"/>
      <c r="O137" s="73" t="str">
        <f t="shared" si="9"/>
        <v/>
      </c>
      <c r="P137" s="73">
        <f t="shared" si="10"/>
        <v>0</v>
      </c>
      <c r="Q137" s="73" t="str">
        <f t="shared" si="11"/>
        <v/>
      </c>
      <c r="R137" s="73" t="str">
        <f t="shared" si="12"/>
        <v/>
      </c>
      <c r="S137" s="73" t="str">
        <f t="shared" si="13"/>
        <v/>
      </c>
    </row>
    <row r="138" spans="3:19" ht="17.45" customHeight="1" x14ac:dyDescent="0.2">
      <c r="C138" s="99"/>
      <c r="D138" s="100"/>
      <c r="E138" s="101"/>
      <c r="F138" s="101"/>
      <c r="G138" s="101"/>
      <c r="H138" s="102"/>
      <c r="I138" s="101"/>
      <c r="J138" s="101"/>
      <c r="K138" s="101"/>
      <c r="L138" s="101"/>
      <c r="M138" s="73" t="str">
        <f t="shared" si="8"/>
        <v/>
      </c>
      <c r="N138" s="15"/>
      <c r="O138" s="73" t="str">
        <f t="shared" si="9"/>
        <v/>
      </c>
      <c r="P138" s="73">
        <f t="shared" si="10"/>
        <v>0</v>
      </c>
      <c r="Q138" s="73" t="str">
        <f t="shared" si="11"/>
        <v/>
      </c>
      <c r="R138" s="73" t="str">
        <f t="shared" si="12"/>
        <v/>
      </c>
      <c r="S138" s="73" t="str">
        <f t="shared" si="13"/>
        <v/>
      </c>
    </row>
    <row r="139" spans="3:19" ht="17.45" customHeight="1" x14ac:dyDescent="0.2">
      <c r="C139" s="99"/>
      <c r="D139" s="100"/>
      <c r="E139" s="101"/>
      <c r="F139" s="101"/>
      <c r="G139" s="101"/>
      <c r="H139" s="102"/>
      <c r="I139" s="101"/>
      <c r="J139" s="101"/>
      <c r="K139" s="101"/>
      <c r="L139" s="101"/>
      <c r="M139" s="73" t="str">
        <f t="shared" si="8"/>
        <v/>
      </c>
      <c r="N139" s="15"/>
      <c r="O139" s="73" t="str">
        <f t="shared" si="9"/>
        <v/>
      </c>
      <c r="P139" s="73">
        <f t="shared" si="10"/>
        <v>0</v>
      </c>
      <c r="Q139" s="73" t="str">
        <f t="shared" si="11"/>
        <v/>
      </c>
      <c r="R139" s="73" t="str">
        <f t="shared" si="12"/>
        <v/>
      </c>
      <c r="S139" s="73" t="str">
        <f t="shared" si="13"/>
        <v/>
      </c>
    </row>
    <row r="140" spans="3:19" ht="17.45" customHeight="1" x14ac:dyDescent="0.2">
      <c r="C140" s="99"/>
      <c r="D140" s="100"/>
      <c r="E140" s="101"/>
      <c r="F140" s="101"/>
      <c r="G140" s="101"/>
      <c r="H140" s="102"/>
      <c r="I140" s="101"/>
      <c r="J140" s="101"/>
      <c r="K140" s="101"/>
      <c r="L140" s="101"/>
      <c r="M140" s="73" t="str">
        <f t="shared" si="8"/>
        <v/>
      </c>
      <c r="N140" s="15"/>
      <c r="O140" s="73" t="str">
        <f t="shared" si="9"/>
        <v/>
      </c>
      <c r="P140" s="73">
        <f t="shared" si="10"/>
        <v>0</v>
      </c>
      <c r="Q140" s="73" t="str">
        <f t="shared" si="11"/>
        <v/>
      </c>
      <c r="R140" s="73" t="str">
        <f t="shared" si="12"/>
        <v/>
      </c>
      <c r="S140" s="73" t="str">
        <f t="shared" si="13"/>
        <v/>
      </c>
    </row>
    <row r="141" spans="3:19" ht="17.45" customHeight="1" x14ac:dyDescent="0.2">
      <c r="C141" s="99"/>
      <c r="D141" s="100"/>
      <c r="E141" s="101"/>
      <c r="F141" s="101"/>
      <c r="G141" s="101"/>
      <c r="H141" s="102"/>
      <c r="I141" s="101"/>
      <c r="J141" s="101"/>
      <c r="K141" s="101"/>
      <c r="L141" s="101"/>
      <c r="M141" s="73" t="str">
        <f t="shared" si="8"/>
        <v/>
      </c>
      <c r="N141" s="15"/>
      <c r="O141" s="73" t="str">
        <f t="shared" si="9"/>
        <v/>
      </c>
      <c r="P141" s="73">
        <f t="shared" si="10"/>
        <v>0</v>
      </c>
      <c r="Q141" s="73" t="str">
        <f t="shared" si="11"/>
        <v/>
      </c>
      <c r="R141" s="73" t="str">
        <f t="shared" si="12"/>
        <v/>
      </c>
      <c r="S141" s="73" t="str">
        <f t="shared" si="13"/>
        <v/>
      </c>
    </row>
    <row r="142" spans="3:19" ht="17.45" customHeight="1" x14ac:dyDescent="0.2">
      <c r="C142" s="99"/>
      <c r="D142" s="100"/>
      <c r="E142" s="101"/>
      <c r="F142" s="101"/>
      <c r="G142" s="101"/>
      <c r="H142" s="102"/>
      <c r="I142" s="101"/>
      <c r="J142" s="101"/>
      <c r="K142" s="101"/>
      <c r="L142" s="101"/>
      <c r="M142" s="73" t="str">
        <f t="shared" ref="M142:M205" si="14">IF(G142&amp;I142&amp;J142&amp;K142&amp;L142="","",G142+I142+J142-K142-L142)</f>
        <v/>
      </c>
      <c r="N142" s="15"/>
      <c r="O142" s="73" t="str">
        <f t="shared" si="9"/>
        <v/>
      </c>
      <c r="P142" s="73">
        <f t="shared" si="10"/>
        <v>0</v>
      </c>
      <c r="Q142" s="73" t="str">
        <f t="shared" si="11"/>
        <v/>
      </c>
      <c r="R142" s="73" t="str">
        <f t="shared" si="12"/>
        <v/>
      </c>
      <c r="S142" s="73" t="str">
        <f t="shared" si="13"/>
        <v/>
      </c>
    </row>
    <row r="143" spans="3:19" ht="17.45" customHeight="1" x14ac:dyDescent="0.2">
      <c r="C143" s="99"/>
      <c r="D143" s="100"/>
      <c r="E143" s="101"/>
      <c r="F143" s="101"/>
      <c r="G143" s="101"/>
      <c r="H143" s="102"/>
      <c r="I143" s="101"/>
      <c r="J143" s="101"/>
      <c r="K143" s="101"/>
      <c r="L143" s="101"/>
      <c r="M143" s="73" t="str">
        <f t="shared" si="14"/>
        <v/>
      </c>
      <c r="N143" s="15"/>
      <c r="O143" s="73" t="str">
        <f t="shared" ref="O143:O206" si="15">IF($H143="E",G143,"")</f>
        <v/>
      </c>
      <c r="P143" s="73">
        <f t="shared" si="10"/>
        <v>0</v>
      </c>
      <c r="Q143" s="73" t="str">
        <f t="shared" si="11"/>
        <v/>
      </c>
      <c r="R143" s="73" t="str">
        <f t="shared" si="12"/>
        <v/>
      </c>
      <c r="S143" s="73" t="str">
        <f t="shared" si="13"/>
        <v/>
      </c>
    </row>
    <row r="144" spans="3:19" ht="17.45" customHeight="1" x14ac:dyDescent="0.2">
      <c r="C144" s="99"/>
      <c r="D144" s="100"/>
      <c r="E144" s="101"/>
      <c r="F144" s="101"/>
      <c r="G144" s="101"/>
      <c r="H144" s="102"/>
      <c r="I144" s="101"/>
      <c r="J144" s="101"/>
      <c r="K144" s="101"/>
      <c r="L144" s="101"/>
      <c r="M144" s="73" t="str">
        <f t="shared" si="14"/>
        <v/>
      </c>
      <c r="N144" s="15"/>
      <c r="O144" s="73" t="str">
        <f t="shared" si="15"/>
        <v/>
      </c>
      <c r="P144" s="73">
        <f t="shared" ref="P144:P207" si="16">IF($H144=0%,G144,"")</f>
        <v>0</v>
      </c>
      <c r="Q144" s="73" t="str">
        <f t="shared" ref="Q144:Q207" si="17">IF(OR($H144=2%,$H144=6%,$H144=8%),$I144/$H144,"")</f>
        <v/>
      </c>
      <c r="R144" s="73" t="str">
        <f t="shared" ref="R144:R207" si="18">IF(OR($H144=15%,$H144=16%),$I144/$H144,"")</f>
        <v/>
      </c>
      <c r="S144" s="73" t="str">
        <f t="shared" ref="S144:S207" si="19">IF($H144=8%,$I144/$H144,"")</f>
        <v/>
      </c>
    </row>
    <row r="145" spans="3:19" ht="17.45" customHeight="1" x14ac:dyDescent="0.2">
      <c r="C145" s="99"/>
      <c r="D145" s="100"/>
      <c r="E145" s="101"/>
      <c r="F145" s="101"/>
      <c r="G145" s="101"/>
      <c r="H145" s="102"/>
      <c r="I145" s="101"/>
      <c r="J145" s="101"/>
      <c r="K145" s="101"/>
      <c r="L145" s="101"/>
      <c r="M145" s="73" t="str">
        <f t="shared" si="14"/>
        <v/>
      </c>
      <c r="N145" s="15"/>
      <c r="O145" s="73" t="str">
        <f t="shared" si="15"/>
        <v/>
      </c>
      <c r="P145" s="73">
        <f t="shared" si="16"/>
        <v>0</v>
      </c>
      <c r="Q145" s="73" t="str">
        <f t="shared" si="17"/>
        <v/>
      </c>
      <c r="R145" s="73" t="str">
        <f t="shared" si="18"/>
        <v/>
      </c>
      <c r="S145" s="73" t="str">
        <f t="shared" si="19"/>
        <v/>
      </c>
    </row>
    <row r="146" spans="3:19" ht="17.45" customHeight="1" x14ac:dyDescent="0.2">
      <c r="C146" s="99"/>
      <c r="D146" s="100"/>
      <c r="E146" s="101"/>
      <c r="F146" s="101"/>
      <c r="G146" s="101"/>
      <c r="H146" s="102"/>
      <c r="I146" s="101"/>
      <c r="J146" s="101"/>
      <c r="K146" s="101"/>
      <c r="L146" s="101"/>
      <c r="M146" s="73" t="str">
        <f t="shared" si="14"/>
        <v/>
      </c>
      <c r="N146" s="15"/>
      <c r="O146" s="73" t="str">
        <f t="shared" si="15"/>
        <v/>
      </c>
      <c r="P146" s="73">
        <f t="shared" si="16"/>
        <v>0</v>
      </c>
      <c r="Q146" s="73" t="str">
        <f t="shared" si="17"/>
        <v/>
      </c>
      <c r="R146" s="73" t="str">
        <f t="shared" si="18"/>
        <v/>
      </c>
      <c r="S146" s="73" t="str">
        <f t="shared" si="19"/>
        <v/>
      </c>
    </row>
    <row r="147" spans="3:19" ht="17.45" customHeight="1" x14ac:dyDescent="0.2">
      <c r="C147" s="99"/>
      <c r="D147" s="100"/>
      <c r="E147" s="101"/>
      <c r="F147" s="101"/>
      <c r="G147" s="101"/>
      <c r="H147" s="102"/>
      <c r="I147" s="101"/>
      <c r="J147" s="101"/>
      <c r="K147" s="101"/>
      <c r="L147" s="101"/>
      <c r="M147" s="73" t="str">
        <f t="shared" si="14"/>
        <v/>
      </c>
      <c r="N147" s="15"/>
      <c r="O147" s="73" t="str">
        <f t="shared" si="15"/>
        <v/>
      </c>
      <c r="P147" s="73">
        <f t="shared" si="16"/>
        <v>0</v>
      </c>
      <c r="Q147" s="73" t="str">
        <f t="shared" si="17"/>
        <v/>
      </c>
      <c r="R147" s="73" t="str">
        <f t="shared" si="18"/>
        <v/>
      </c>
      <c r="S147" s="73" t="str">
        <f t="shared" si="19"/>
        <v/>
      </c>
    </row>
    <row r="148" spans="3:19" ht="17.45" customHeight="1" x14ac:dyDescent="0.2">
      <c r="C148" s="99"/>
      <c r="D148" s="100"/>
      <c r="E148" s="101"/>
      <c r="F148" s="101"/>
      <c r="G148" s="101"/>
      <c r="H148" s="102"/>
      <c r="I148" s="101"/>
      <c r="J148" s="101"/>
      <c r="K148" s="101"/>
      <c r="L148" s="101"/>
      <c r="M148" s="73" t="str">
        <f t="shared" si="14"/>
        <v/>
      </c>
      <c r="N148" s="15"/>
      <c r="O148" s="73" t="str">
        <f t="shared" si="15"/>
        <v/>
      </c>
      <c r="P148" s="73">
        <f t="shared" si="16"/>
        <v>0</v>
      </c>
      <c r="Q148" s="73" t="str">
        <f t="shared" si="17"/>
        <v/>
      </c>
      <c r="R148" s="73" t="str">
        <f t="shared" si="18"/>
        <v/>
      </c>
      <c r="S148" s="73" t="str">
        <f t="shared" si="19"/>
        <v/>
      </c>
    </row>
    <row r="149" spans="3:19" ht="17.45" customHeight="1" x14ac:dyDescent="0.2">
      <c r="C149" s="99"/>
      <c r="D149" s="100"/>
      <c r="E149" s="101"/>
      <c r="F149" s="101"/>
      <c r="G149" s="101"/>
      <c r="H149" s="102"/>
      <c r="I149" s="101"/>
      <c r="J149" s="101"/>
      <c r="K149" s="101"/>
      <c r="L149" s="101"/>
      <c r="M149" s="73" t="str">
        <f t="shared" si="14"/>
        <v/>
      </c>
      <c r="N149" s="15"/>
      <c r="O149" s="73" t="str">
        <f t="shared" si="15"/>
        <v/>
      </c>
      <c r="P149" s="73">
        <f t="shared" si="16"/>
        <v>0</v>
      </c>
      <c r="Q149" s="73" t="str">
        <f t="shared" si="17"/>
        <v/>
      </c>
      <c r="R149" s="73" t="str">
        <f t="shared" si="18"/>
        <v/>
      </c>
      <c r="S149" s="73" t="str">
        <f t="shared" si="19"/>
        <v/>
      </c>
    </row>
    <row r="150" spans="3:19" ht="17.45" customHeight="1" x14ac:dyDescent="0.2">
      <c r="C150" s="99"/>
      <c r="D150" s="100"/>
      <c r="E150" s="101"/>
      <c r="F150" s="101"/>
      <c r="G150" s="101"/>
      <c r="H150" s="102"/>
      <c r="I150" s="101"/>
      <c r="J150" s="101"/>
      <c r="K150" s="101"/>
      <c r="L150" s="101"/>
      <c r="M150" s="73" t="str">
        <f t="shared" si="14"/>
        <v/>
      </c>
      <c r="N150" s="15"/>
      <c r="O150" s="73" t="str">
        <f t="shared" si="15"/>
        <v/>
      </c>
      <c r="P150" s="73">
        <f t="shared" si="16"/>
        <v>0</v>
      </c>
      <c r="Q150" s="73" t="str">
        <f t="shared" si="17"/>
        <v/>
      </c>
      <c r="R150" s="73" t="str">
        <f t="shared" si="18"/>
        <v/>
      </c>
      <c r="S150" s="73" t="str">
        <f t="shared" si="19"/>
        <v/>
      </c>
    </row>
    <row r="151" spans="3:19" ht="17.45" customHeight="1" x14ac:dyDescent="0.2">
      <c r="C151" s="99"/>
      <c r="D151" s="100"/>
      <c r="E151" s="101"/>
      <c r="F151" s="101"/>
      <c r="G151" s="101"/>
      <c r="H151" s="102"/>
      <c r="I151" s="101"/>
      <c r="J151" s="101"/>
      <c r="K151" s="101"/>
      <c r="L151" s="101"/>
      <c r="M151" s="73" t="str">
        <f t="shared" si="14"/>
        <v/>
      </c>
      <c r="N151" s="15"/>
      <c r="O151" s="73" t="str">
        <f t="shared" si="15"/>
        <v/>
      </c>
      <c r="P151" s="73">
        <f t="shared" si="16"/>
        <v>0</v>
      </c>
      <c r="Q151" s="73" t="str">
        <f t="shared" si="17"/>
        <v/>
      </c>
      <c r="R151" s="73" t="str">
        <f t="shared" si="18"/>
        <v/>
      </c>
      <c r="S151" s="73" t="str">
        <f t="shared" si="19"/>
        <v/>
      </c>
    </row>
    <row r="152" spans="3:19" ht="17.45" customHeight="1" x14ac:dyDescent="0.2">
      <c r="C152" s="99"/>
      <c r="D152" s="100"/>
      <c r="E152" s="101"/>
      <c r="F152" s="101"/>
      <c r="G152" s="101"/>
      <c r="H152" s="102"/>
      <c r="I152" s="101"/>
      <c r="J152" s="101"/>
      <c r="K152" s="101"/>
      <c r="L152" s="101"/>
      <c r="M152" s="73" t="str">
        <f t="shared" si="14"/>
        <v/>
      </c>
      <c r="N152" s="15"/>
      <c r="O152" s="73" t="str">
        <f t="shared" si="15"/>
        <v/>
      </c>
      <c r="P152" s="73">
        <f t="shared" si="16"/>
        <v>0</v>
      </c>
      <c r="Q152" s="73" t="str">
        <f t="shared" si="17"/>
        <v/>
      </c>
      <c r="R152" s="73" t="str">
        <f t="shared" si="18"/>
        <v/>
      </c>
      <c r="S152" s="73" t="str">
        <f t="shared" si="19"/>
        <v/>
      </c>
    </row>
    <row r="153" spans="3:19" ht="17.45" customHeight="1" x14ac:dyDescent="0.2">
      <c r="C153" s="99"/>
      <c r="D153" s="100"/>
      <c r="E153" s="101"/>
      <c r="F153" s="101"/>
      <c r="G153" s="101"/>
      <c r="H153" s="102"/>
      <c r="I153" s="101"/>
      <c r="J153" s="101"/>
      <c r="K153" s="101"/>
      <c r="L153" s="101"/>
      <c r="M153" s="73" t="str">
        <f t="shared" si="14"/>
        <v/>
      </c>
      <c r="N153" s="15"/>
      <c r="O153" s="73" t="str">
        <f t="shared" si="15"/>
        <v/>
      </c>
      <c r="P153" s="73">
        <f t="shared" si="16"/>
        <v>0</v>
      </c>
      <c r="Q153" s="73" t="str">
        <f t="shared" si="17"/>
        <v/>
      </c>
      <c r="R153" s="73" t="str">
        <f t="shared" si="18"/>
        <v/>
      </c>
      <c r="S153" s="73" t="str">
        <f t="shared" si="19"/>
        <v/>
      </c>
    </row>
    <row r="154" spans="3:19" ht="17.45" customHeight="1" x14ac:dyDescent="0.2">
      <c r="C154" s="99"/>
      <c r="D154" s="100"/>
      <c r="E154" s="101"/>
      <c r="F154" s="101"/>
      <c r="G154" s="101"/>
      <c r="H154" s="102"/>
      <c r="I154" s="101"/>
      <c r="J154" s="101"/>
      <c r="K154" s="101"/>
      <c r="L154" s="101"/>
      <c r="M154" s="73" t="str">
        <f t="shared" si="14"/>
        <v/>
      </c>
      <c r="N154" s="15"/>
      <c r="O154" s="73" t="str">
        <f t="shared" si="15"/>
        <v/>
      </c>
      <c r="P154" s="73">
        <f t="shared" si="16"/>
        <v>0</v>
      </c>
      <c r="Q154" s="73" t="str">
        <f t="shared" si="17"/>
        <v/>
      </c>
      <c r="R154" s="73" t="str">
        <f t="shared" si="18"/>
        <v/>
      </c>
      <c r="S154" s="73" t="str">
        <f t="shared" si="19"/>
        <v/>
      </c>
    </row>
    <row r="155" spans="3:19" ht="17.45" customHeight="1" x14ac:dyDescent="0.2">
      <c r="C155" s="99"/>
      <c r="D155" s="100"/>
      <c r="E155" s="101"/>
      <c r="F155" s="101"/>
      <c r="G155" s="101"/>
      <c r="H155" s="102"/>
      <c r="I155" s="101"/>
      <c r="J155" s="101"/>
      <c r="K155" s="101"/>
      <c r="L155" s="101"/>
      <c r="M155" s="73" t="str">
        <f t="shared" si="14"/>
        <v/>
      </c>
      <c r="N155" s="15"/>
      <c r="O155" s="73" t="str">
        <f t="shared" si="15"/>
        <v/>
      </c>
      <c r="P155" s="73">
        <f t="shared" si="16"/>
        <v>0</v>
      </c>
      <c r="Q155" s="73" t="str">
        <f t="shared" si="17"/>
        <v/>
      </c>
      <c r="R155" s="73" t="str">
        <f t="shared" si="18"/>
        <v/>
      </c>
      <c r="S155" s="73" t="str">
        <f t="shared" si="19"/>
        <v/>
      </c>
    </row>
    <row r="156" spans="3:19" ht="17.45" customHeight="1" x14ac:dyDescent="0.2">
      <c r="C156" s="99"/>
      <c r="D156" s="100"/>
      <c r="E156" s="101"/>
      <c r="F156" s="101"/>
      <c r="G156" s="101"/>
      <c r="H156" s="102"/>
      <c r="I156" s="101"/>
      <c r="J156" s="101"/>
      <c r="K156" s="101"/>
      <c r="L156" s="101"/>
      <c r="M156" s="73" t="str">
        <f t="shared" si="14"/>
        <v/>
      </c>
      <c r="N156" s="15"/>
      <c r="O156" s="73" t="str">
        <f t="shared" si="15"/>
        <v/>
      </c>
      <c r="P156" s="73">
        <f t="shared" si="16"/>
        <v>0</v>
      </c>
      <c r="Q156" s="73" t="str">
        <f t="shared" si="17"/>
        <v/>
      </c>
      <c r="R156" s="73" t="str">
        <f t="shared" si="18"/>
        <v/>
      </c>
      <c r="S156" s="73" t="str">
        <f t="shared" si="19"/>
        <v/>
      </c>
    </row>
    <row r="157" spans="3:19" ht="17.45" customHeight="1" x14ac:dyDescent="0.2">
      <c r="C157" s="99"/>
      <c r="D157" s="100"/>
      <c r="E157" s="101"/>
      <c r="F157" s="101"/>
      <c r="G157" s="101"/>
      <c r="H157" s="102"/>
      <c r="I157" s="101"/>
      <c r="J157" s="101"/>
      <c r="K157" s="101"/>
      <c r="L157" s="101"/>
      <c r="M157" s="73" t="str">
        <f t="shared" si="14"/>
        <v/>
      </c>
      <c r="N157" s="15"/>
      <c r="O157" s="73" t="str">
        <f t="shared" si="15"/>
        <v/>
      </c>
      <c r="P157" s="73">
        <f t="shared" si="16"/>
        <v>0</v>
      </c>
      <c r="Q157" s="73" t="str">
        <f t="shared" si="17"/>
        <v/>
      </c>
      <c r="R157" s="73" t="str">
        <f t="shared" si="18"/>
        <v/>
      </c>
      <c r="S157" s="73" t="str">
        <f t="shared" si="19"/>
        <v/>
      </c>
    </row>
    <row r="158" spans="3:19" ht="17.45" customHeight="1" x14ac:dyDescent="0.2">
      <c r="C158" s="99"/>
      <c r="D158" s="100"/>
      <c r="E158" s="101"/>
      <c r="F158" s="101"/>
      <c r="G158" s="101"/>
      <c r="H158" s="102"/>
      <c r="I158" s="101"/>
      <c r="J158" s="101"/>
      <c r="K158" s="101"/>
      <c r="L158" s="101"/>
      <c r="M158" s="73" t="str">
        <f t="shared" si="14"/>
        <v/>
      </c>
      <c r="N158" s="15"/>
      <c r="O158" s="73" t="str">
        <f t="shared" si="15"/>
        <v/>
      </c>
      <c r="P158" s="73">
        <f t="shared" si="16"/>
        <v>0</v>
      </c>
      <c r="Q158" s="73" t="str">
        <f t="shared" si="17"/>
        <v/>
      </c>
      <c r="R158" s="73" t="str">
        <f t="shared" si="18"/>
        <v/>
      </c>
      <c r="S158" s="73" t="str">
        <f t="shared" si="19"/>
        <v/>
      </c>
    </row>
    <row r="159" spans="3:19" ht="17.45" customHeight="1" x14ac:dyDescent="0.2">
      <c r="C159" s="99"/>
      <c r="D159" s="100"/>
      <c r="E159" s="101"/>
      <c r="F159" s="101"/>
      <c r="G159" s="101"/>
      <c r="H159" s="102"/>
      <c r="I159" s="101"/>
      <c r="J159" s="101"/>
      <c r="K159" s="101"/>
      <c r="L159" s="101"/>
      <c r="M159" s="73" t="str">
        <f t="shared" si="14"/>
        <v/>
      </c>
      <c r="N159" s="15"/>
      <c r="O159" s="73" t="str">
        <f t="shared" si="15"/>
        <v/>
      </c>
      <c r="P159" s="73">
        <f t="shared" si="16"/>
        <v>0</v>
      </c>
      <c r="Q159" s="73" t="str">
        <f t="shared" si="17"/>
        <v/>
      </c>
      <c r="R159" s="73" t="str">
        <f t="shared" si="18"/>
        <v/>
      </c>
      <c r="S159" s="73" t="str">
        <f t="shared" si="19"/>
        <v/>
      </c>
    </row>
    <row r="160" spans="3:19" ht="17.45" customHeight="1" x14ac:dyDescent="0.2">
      <c r="C160" s="99"/>
      <c r="D160" s="100"/>
      <c r="E160" s="101"/>
      <c r="F160" s="101"/>
      <c r="G160" s="101"/>
      <c r="H160" s="102"/>
      <c r="I160" s="101"/>
      <c r="J160" s="101"/>
      <c r="K160" s="101"/>
      <c r="L160" s="101"/>
      <c r="M160" s="73" t="str">
        <f t="shared" si="14"/>
        <v/>
      </c>
      <c r="N160" s="15"/>
      <c r="O160" s="73" t="str">
        <f t="shared" si="15"/>
        <v/>
      </c>
      <c r="P160" s="73">
        <f t="shared" si="16"/>
        <v>0</v>
      </c>
      <c r="Q160" s="73" t="str">
        <f t="shared" si="17"/>
        <v/>
      </c>
      <c r="R160" s="73" t="str">
        <f t="shared" si="18"/>
        <v/>
      </c>
      <c r="S160" s="73" t="str">
        <f t="shared" si="19"/>
        <v/>
      </c>
    </row>
    <row r="161" spans="3:19" ht="17.45" customHeight="1" x14ac:dyDescent="0.2">
      <c r="C161" s="99"/>
      <c r="D161" s="100"/>
      <c r="E161" s="101"/>
      <c r="F161" s="101"/>
      <c r="G161" s="101"/>
      <c r="H161" s="102"/>
      <c r="I161" s="101"/>
      <c r="J161" s="101"/>
      <c r="K161" s="101"/>
      <c r="L161" s="101"/>
      <c r="M161" s="73" t="str">
        <f t="shared" si="14"/>
        <v/>
      </c>
      <c r="N161" s="15"/>
      <c r="O161" s="73" t="str">
        <f t="shared" si="15"/>
        <v/>
      </c>
      <c r="P161" s="73">
        <f t="shared" si="16"/>
        <v>0</v>
      </c>
      <c r="Q161" s="73" t="str">
        <f t="shared" si="17"/>
        <v/>
      </c>
      <c r="R161" s="73" t="str">
        <f t="shared" si="18"/>
        <v/>
      </c>
      <c r="S161" s="73" t="str">
        <f t="shared" si="19"/>
        <v/>
      </c>
    </row>
    <row r="162" spans="3:19" ht="17.45" customHeight="1" x14ac:dyDescent="0.2">
      <c r="C162" s="99"/>
      <c r="D162" s="100"/>
      <c r="E162" s="101"/>
      <c r="F162" s="101"/>
      <c r="G162" s="101"/>
      <c r="H162" s="102"/>
      <c r="I162" s="101"/>
      <c r="J162" s="101"/>
      <c r="K162" s="101"/>
      <c r="L162" s="101"/>
      <c r="M162" s="73" t="str">
        <f t="shared" si="14"/>
        <v/>
      </c>
      <c r="N162" s="15"/>
      <c r="O162" s="73" t="str">
        <f t="shared" si="15"/>
        <v/>
      </c>
      <c r="P162" s="73">
        <f t="shared" si="16"/>
        <v>0</v>
      </c>
      <c r="Q162" s="73" t="str">
        <f t="shared" si="17"/>
        <v/>
      </c>
      <c r="R162" s="73" t="str">
        <f t="shared" si="18"/>
        <v/>
      </c>
      <c r="S162" s="73" t="str">
        <f t="shared" si="19"/>
        <v/>
      </c>
    </row>
    <row r="163" spans="3:19" ht="17.45" customHeight="1" x14ac:dyDescent="0.2">
      <c r="C163" s="99"/>
      <c r="D163" s="100"/>
      <c r="E163" s="101"/>
      <c r="F163" s="101"/>
      <c r="G163" s="101"/>
      <c r="H163" s="102"/>
      <c r="I163" s="101"/>
      <c r="J163" s="101"/>
      <c r="K163" s="101"/>
      <c r="L163" s="101"/>
      <c r="M163" s="73" t="str">
        <f t="shared" si="14"/>
        <v/>
      </c>
      <c r="N163" s="15"/>
      <c r="O163" s="73" t="str">
        <f t="shared" si="15"/>
        <v/>
      </c>
      <c r="P163" s="73">
        <f t="shared" si="16"/>
        <v>0</v>
      </c>
      <c r="Q163" s="73" t="str">
        <f t="shared" si="17"/>
        <v/>
      </c>
      <c r="R163" s="73" t="str">
        <f t="shared" si="18"/>
        <v/>
      </c>
      <c r="S163" s="73" t="str">
        <f t="shared" si="19"/>
        <v/>
      </c>
    </row>
    <row r="164" spans="3:19" ht="17.45" customHeight="1" x14ac:dyDescent="0.2">
      <c r="C164" s="99"/>
      <c r="D164" s="100"/>
      <c r="E164" s="101"/>
      <c r="F164" s="101"/>
      <c r="G164" s="101"/>
      <c r="H164" s="102"/>
      <c r="I164" s="101"/>
      <c r="J164" s="101"/>
      <c r="K164" s="101"/>
      <c r="L164" s="101"/>
      <c r="M164" s="73" t="str">
        <f t="shared" si="14"/>
        <v/>
      </c>
      <c r="N164" s="15"/>
      <c r="O164" s="73" t="str">
        <f t="shared" si="15"/>
        <v/>
      </c>
      <c r="P164" s="73">
        <f t="shared" si="16"/>
        <v>0</v>
      </c>
      <c r="Q164" s="73" t="str">
        <f t="shared" si="17"/>
        <v/>
      </c>
      <c r="R164" s="73" t="str">
        <f t="shared" si="18"/>
        <v/>
      </c>
      <c r="S164" s="73" t="str">
        <f t="shared" si="19"/>
        <v/>
      </c>
    </row>
    <row r="165" spans="3:19" ht="17.45" customHeight="1" x14ac:dyDescent="0.2">
      <c r="C165" s="99"/>
      <c r="D165" s="100"/>
      <c r="E165" s="101"/>
      <c r="F165" s="101"/>
      <c r="G165" s="101"/>
      <c r="H165" s="102"/>
      <c r="I165" s="101"/>
      <c r="J165" s="101"/>
      <c r="K165" s="101"/>
      <c r="L165" s="101"/>
      <c r="M165" s="73" t="str">
        <f t="shared" si="14"/>
        <v/>
      </c>
      <c r="N165" s="15"/>
      <c r="O165" s="73" t="str">
        <f t="shared" si="15"/>
        <v/>
      </c>
      <c r="P165" s="73">
        <f t="shared" si="16"/>
        <v>0</v>
      </c>
      <c r="Q165" s="73" t="str">
        <f t="shared" si="17"/>
        <v/>
      </c>
      <c r="R165" s="73" t="str">
        <f t="shared" si="18"/>
        <v/>
      </c>
      <c r="S165" s="73" t="str">
        <f t="shared" si="19"/>
        <v/>
      </c>
    </row>
    <row r="166" spans="3:19" ht="17.45" customHeight="1" x14ac:dyDescent="0.2">
      <c r="C166" s="99"/>
      <c r="D166" s="100"/>
      <c r="E166" s="101"/>
      <c r="F166" s="101"/>
      <c r="G166" s="101"/>
      <c r="H166" s="102"/>
      <c r="I166" s="101"/>
      <c r="J166" s="101"/>
      <c r="K166" s="101"/>
      <c r="L166" s="101"/>
      <c r="M166" s="73" t="str">
        <f t="shared" si="14"/>
        <v/>
      </c>
      <c r="N166" s="15"/>
      <c r="O166" s="73" t="str">
        <f t="shared" si="15"/>
        <v/>
      </c>
      <c r="P166" s="73">
        <f t="shared" si="16"/>
        <v>0</v>
      </c>
      <c r="Q166" s="73" t="str">
        <f t="shared" si="17"/>
        <v/>
      </c>
      <c r="R166" s="73" t="str">
        <f t="shared" si="18"/>
        <v/>
      </c>
      <c r="S166" s="73" t="str">
        <f t="shared" si="19"/>
        <v/>
      </c>
    </row>
    <row r="167" spans="3:19" ht="17.45" customHeight="1" x14ac:dyDescent="0.2">
      <c r="C167" s="99"/>
      <c r="D167" s="100"/>
      <c r="E167" s="101"/>
      <c r="F167" s="101"/>
      <c r="G167" s="101"/>
      <c r="H167" s="102"/>
      <c r="I167" s="101"/>
      <c r="J167" s="101"/>
      <c r="K167" s="101"/>
      <c r="L167" s="101"/>
      <c r="M167" s="73" t="str">
        <f t="shared" si="14"/>
        <v/>
      </c>
      <c r="N167" s="15"/>
      <c r="O167" s="73" t="str">
        <f t="shared" si="15"/>
        <v/>
      </c>
      <c r="P167" s="73">
        <f t="shared" si="16"/>
        <v>0</v>
      </c>
      <c r="Q167" s="73" t="str">
        <f t="shared" si="17"/>
        <v/>
      </c>
      <c r="R167" s="73" t="str">
        <f t="shared" si="18"/>
        <v/>
      </c>
      <c r="S167" s="73" t="str">
        <f t="shared" si="19"/>
        <v/>
      </c>
    </row>
    <row r="168" spans="3:19" ht="17.45" customHeight="1" x14ac:dyDescent="0.2">
      <c r="C168" s="99"/>
      <c r="D168" s="100"/>
      <c r="E168" s="101"/>
      <c r="F168" s="101"/>
      <c r="G168" s="101"/>
      <c r="H168" s="102"/>
      <c r="I168" s="101"/>
      <c r="J168" s="101"/>
      <c r="K168" s="101"/>
      <c r="L168" s="101"/>
      <c r="M168" s="73" t="str">
        <f t="shared" si="14"/>
        <v/>
      </c>
      <c r="N168" s="15"/>
      <c r="O168" s="73" t="str">
        <f t="shared" si="15"/>
        <v/>
      </c>
      <c r="P168" s="73">
        <f t="shared" si="16"/>
        <v>0</v>
      </c>
      <c r="Q168" s="73" t="str">
        <f t="shared" si="17"/>
        <v/>
      </c>
      <c r="R168" s="73" t="str">
        <f t="shared" si="18"/>
        <v/>
      </c>
      <c r="S168" s="73" t="str">
        <f t="shared" si="19"/>
        <v/>
      </c>
    </row>
    <row r="169" spans="3:19" ht="17.45" customHeight="1" x14ac:dyDescent="0.2">
      <c r="C169" s="99"/>
      <c r="D169" s="100"/>
      <c r="E169" s="101"/>
      <c r="F169" s="101"/>
      <c r="G169" s="101"/>
      <c r="H169" s="102"/>
      <c r="I169" s="101"/>
      <c r="J169" s="101"/>
      <c r="K169" s="101"/>
      <c r="L169" s="101"/>
      <c r="M169" s="73" t="str">
        <f t="shared" si="14"/>
        <v/>
      </c>
      <c r="N169" s="15"/>
      <c r="O169" s="73" t="str">
        <f t="shared" si="15"/>
        <v/>
      </c>
      <c r="P169" s="73">
        <f t="shared" si="16"/>
        <v>0</v>
      </c>
      <c r="Q169" s="73" t="str">
        <f t="shared" si="17"/>
        <v/>
      </c>
      <c r="R169" s="73" t="str">
        <f t="shared" si="18"/>
        <v/>
      </c>
      <c r="S169" s="73" t="str">
        <f t="shared" si="19"/>
        <v/>
      </c>
    </row>
    <row r="170" spans="3:19" ht="17.45" customHeight="1" x14ac:dyDescent="0.2">
      <c r="C170" s="99"/>
      <c r="D170" s="100"/>
      <c r="E170" s="101"/>
      <c r="F170" s="101"/>
      <c r="G170" s="101"/>
      <c r="H170" s="102"/>
      <c r="I170" s="101"/>
      <c r="J170" s="101"/>
      <c r="K170" s="101"/>
      <c r="L170" s="101"/>
      <c r="M170" s="73" t="str">
        <f t="shared" si="14"/>
        <v/>
      </c>
      <c r="N170" s="15"/>
      <c r="O170" s="73" t="str">
        <f t="shared" si="15"/>
        <v/>
      </c>
      <c r="P170" s="73">
        <f t="shared" si="16"/>
        <v>0</v>
      </c>
      <c r="Q170" s="73" t="str">
        <f t="shared" si="17"/>
        <v/>
      </c>
      <c r="R170" s="73" t="str">
        <f t="shared" si="18"/>
        <v/>
      </c>
      <c r="S170" s="73" t="str">
        <f t="shared" si="19"/>
        <v/>
      </c>
    </row>
    <row r="171" spans="3:19" ht="17.45" customHeight="1" x14ac:dyDescent="0.2">
      <c r="C171" s="99"/>
      <c r="D171" s="100"/>
      <c r="E171" s="101"/>
      <c r="F171" s="101"/>
      <c r="G171" s="101"/>
      <c r="H171" s="102"/>
      <c r="I171" s="101"/>
      <c r="J171" s="101"/>
      <c r="K171" s="101"/>
      <c r="L171" s="101"/>
      <c r="M171" s="73" t="str">
        <f t="shared" si="14"/>
        <v/>
      </c>
      <c r="N171" s="15"/>
      <c r="O171" s="73" t="str">
        <f t="shared" si="15"/>
        <v/>
      </c>
      <c r="P171" s="73">
        <f t="shared" si="16"/>
        <v>0</v>
      </c>
      <c r="Q171" s="73" t="str">
        <f t="shared" si="17"/>
        <v/>
      </c>
      <c r="R171" s="73" t="str">
        <f t="shared" si="18"/>
        <v/>
      </c>
      <c r="S171" s="73" t="str">
        <f t="shared" si="19"/>
        <v/>
      </c>
    </row>
    <row r="172" spans="3:19" ht="17.45" customHeight="1" x14ac:dyDescent="0.2">
      <c r="C172" s="99"/>
      <c r="D172" s="100"/>
      <c r="E172" s="101"/>
      <c r="F172" s="101"/>
      <c r="G172" s="101"/>
      <c r="H172" s="102"/>
      <c r="I172" s="101"/>
      <c r="J172" s="101"/>
      <c r="K172" s="101"/>
      <c r="L172" s="101"/>
      <c r="M172" s="73" t="str">
        <f t="shared" si="14"/>
        <v/>
      </c>
      <c r="N172" s="15"/>
      <c r="O172" s="73" t="str">
        <f t="shared" si="15"/>
        <v/>
      </c>
      <c r="P172" s="73">
        <f t="shared" si="16"/>
        <v>0</v>
      </c>
      <c r="Q172" s="73" t="str">
        <f t="shared" si="17"/>
        <v/>
      </c>
      <c r="R172" s="73" t="str">
        <f t="shared" si="18"/>
        <v/>
      </c>
      <c r="S172" s="73" t="str">
        <f t="shared" si="19"/>
        <v/>
      </c>
    </row>
    <row r="173" spans="3:19" ht="17.45" customHeight="1" x14ac:dyDescent="0.2">
      <c r="C173" s="99"/>
      <c r="D173" s="100"/>
      <c r="E173" s="101"/>
      <c r="F173" s="101"/>
      <c r="G173" s="101"/>
      <c r="H173" s="102"/>
      <c r="I173" s="101"/>
      <c r="J173" s="101"/>
      <c r="K173" s="101"/>
      <c r="L173" s="101"/>
      <c r="M173" s="73" t="str">
        <f t="shared" si="14"/>
        <v/>
      </c>
      <c r="N173" s="15"/>
      <c r="O173" s="73" t="str">
        <f t="shared" si="15"/>
        <v/>
      </c>
      <c r="P173" s="73">
        <f t="shared" si="16"/>
        <v>0</v>
      </c>
      <c r="Q173" s="73" t="str">
        <f t="shared" si="17"/>
        <v/>
      </c>
      <c r="R173" s="73" t="str">
        <f t="shared" si="18"/>
        <v/>
      </c>
      <c r="S173" s="73" t="str">
        <f t="shared" si="19"/>
        <v/>
      </c>
    </row>
    <row r="174" spans="3:19" ht="17.45" customHeight="1" x14ac:dyDescent="0.2">
      <c r="C174" s="99"/>
      <c r="D174" s="100"/>
      <c r="E174" s="101"/>
      <c r="F174" s="101"/>
      <c r="G174" s="101"/>
      <c r="H174" s="102"/>
      <c r="I174" s="101"/>
      <c r="J174" s="101"/>
      <c r="K174" s="101"/>
      <c r="L174" s="101"/>
      <c r="M174" s="73" t="str">
        <f t="shared" si="14"/>
        <v/>
      </c>
      <c r="N174" s="15"/>
      <c r="O174" s="73" t="str">
        <f t="shared" si="15"/>
        <v/>
      </c>
      <c r="P174" s="73">
        <f t="shared" si="16"/>
        <v>0</v>
      </c>
      <c r="Q174" s="73" t="str">
        <f t="shared" si="17"/>
        <v/>
      </c>
      <c r="R174" s="73" t="str">
        <f t="shared" si="18"/>
        <v/>
      </c>
      <c r="S174" s="73" t="str">
        <f t="shared" si="19"/>
        <v/>
      </c>
    </row>
    <row r="175" spans="3:19" ht="17.45" customHeight="1" x14ac:dyDescent="0.2">
      <c r="C175" s="99"/>
      <c r="D175" s="100"/>
      <c r="E175" s="101"/>
      <c r="F175" s="101"/>
      <c r="G175" s="101"/>
      <c r="H175" s="102"/>
      <c r="I175" s="101"/>
      <c r="J175" s="101"/>
      <c r="K175" s="101"/>
      <c r="L175" s="101"/>
      <c r="M175" s="73" t="str">
        <f t="shared" si="14"/>
        <v/>
      </c>
      <c r="N175" s="15"/>
      <c r="O175" s="73" t="str">
        <f t="shared" si="15"/>
        <v/>
      </c>
      <c r="P175" s="73">
        <f t="shared" si="16"/>
        <v>0</v>
      </c>
      <c r="Q175" s="73" t="str">
        <f t="shared" si="17"/>
        <v/>
      </c>
      <c r="R175" s="73" t="str">
        <f t="shared" si="18"/>
        <v/>
      </c>
      <c r="S175" s="73" t="str">
        <f t="shared" si="19"/>
        <v/>
      </c>
    </row>
    <row r="176" spans="3:19" ht="17.45" customHeight="1" x14ac:dyDescent="0.2">
      <c r="C176" s="99"/>
      <c r="D176" s="100"/>
      <c r="E176" s="101"/>
      <c r="F176" s="101"/>
      <c r="G176" s="101"/>
      <c r="H176" s="102"/>
      <c r="I176" s="101"/>
      <c r="J176" s="101"/>
      <c r="K176" s="101"/>
      <c r="L176" s="101"/>
      <c r="M176" s="73" t="str">
        <f t="shared" si="14"/>
        <v/>
      </c>
      <c r="N176" s="15"/>
      <c r="O176" s="73" t="str">
        <f t="shared" si="15"/>
        <v/>
      </c>
      <c r="P176" s="73">
        <f t="shared" si="16"/>
        <v>0</v>
      </c>
      <c r="Q176" s="73" t="str">
        <f t="shared" si="17"/>
        <v/>
      </c>
      <c r="R176" s="73" t="str">
        <f t="shared" si="18"/>
        <v/>
      </c>
      <c r="S176" s="73" t="str">
        <f t="shared" si="19"/>
        <v/>
      </c>
    </row>
    <row r="177" spans="3:19" ht="17.45" customHeight="1" x14ac:dyDescent="0.2">
      <c r="C177" s="99"/>
      <c r="D177" s="100"/>
      <c r="E177" s="101"/>
      <c r="F177" s="101"/>
      <c r="G177" s="101"/>
      <c r="H177" s="102"/>
      <c r="I177" s="101"/>
      <c r="J177" s="101"/>
      <c r="K177" s="101"/>
      <c r="L177" s="101"/>
      <c r="M177" s="73" t="str">
        <f t="shared" si="14"/>
        <v/>
      </c>
      <c r="N177" s="15"/>
      <c r="O177" s="73" t="str">
        <f t="shared" si="15"/>
        <v/>
      </c>
      <c r="P177" s="73">
        <f t="shared" si="16"/>
        <v>0</v>
      </c>
      <c r="Q177" s="73" t="str">
        <f t="shared" si="17"/>
        <v/>
      </c>
      <c r="R177" s="73" t="str">
        <f t="shared" si="18"/>
        <v/>
      </c>
      <c r="S177" s="73" t="str">
        <f t="shared" si="19"/>
        <v/>
      </c>
    </row>
    <row r="178" spans="3:19" ht="17.45" customHeight="1" x14ac:dyDescent="0.2">
      <c r="C178" s="99"/>
      <c r="D178" s="100"/>
      <c r="E178" s="101"/>
      <c r="F178" s="101"/>
      <c r="G178" s="101"/>
      <c r="H178" s="102"/>
      <c r="I178" s="101"/>
      <c r="J178" s="101"/>
      <c r="K178" s="101"/>
      <c r="L178" s="101"/>
      <c r="M178" s="73" t="str">
        <f t="shared" si="14"/>
        <v/>
      </c>
      <c r="N178" s="15"/>
      <c r="O178" s="73" t="str">
        <f t="shared" si="15"/>
        <v/>
      </c>
      <c r="P178" s="73">
        <f t="shared" si="16"/>
        <v>0</v>
      </c>
      <c r="Q178" s="73" t="str">
        <f t="shared" si="17"/>
        <v/>
      </c>
      <c r="R178" s="73" t="str">
        <f t="shared" si="18"/>
        <v/>
      </c>
      <c r="S178" s="73" t="str">
        <f t="shared" si="19"/>
        <v/>
      </c>
    </row>
    <row r="179" spans="3:19" ht="17.45" customHeight="1" x14ac:dyDescent="0.2">
      <c r="C179" s="99"/>
      <c r="D179" s="100"/>
      <c r="E179" s="101"/>
      <c r="F179" s="101"/>
      <c r="G179" s="101"/>
      <c r="H179" s="102"/>
      <c r="I179" s="101"/>
      <c r="J179" s="101"/>
      <c r="K179" s="101"/>
      <c r="L179" s="101"/>
      <c r="M179" s="73" t="str">
        <f t="shared" si="14"/>
        <v/>
      </c>
      <c r="N179" s="15"/>
      <c r="O179" s="73" t="str">
        <f t="shared" si="15"/>
        <v/>
      </c>
      <c r="P179" s="73">
        <f t="shared" si="16"/>
        <v>0</v>
      </c>
      <c r="Q179" s="73" t="str">
        <f t="shared" si="17"/>
        <v/>
      </c>
      <c r="R179" s="73" t="str">
        <f t="shared" si="18"/>
        <v/>
      </c>
      <c r="S179" s="73" t="str">
        <f t="shared" si="19"/>
        <v/>
      </c>
    </row>
    <row r="180" spans="3:19" ht="17.45" customHeight="1" x14ac:dyDescent="0.2">
      <c r="C180" s="99"/>
      <c r="D180" s="100"/>
      <c r="E180" s="101"/>
      <c r="F180" s="101"/>
      <c r="G180" s="101"/>
      <c r="H180" s="102"/>
      <c r="I180" s="101"/>
      <c r="J180" s="101"/>
      <c r="K180" s="101"/>
      <c r="L180" s="101"/>
      <c r="M180" s="73" t="str">
        <f t="shared" si="14"/>
        <v/>
      </c>
      <c r="N180" s="15"/>
      <c r="O180" s="73" t="str">
        <f t="shared" si="15"/>
        <v/>
      </c>
      <c r="P180" s="73">
        <f t="shared" si="16"/>
        <v>0</v>
      </c>
      <c r="Q180" s="73" t="str">
        <f t="shared" si="17"/>
        <v/>
      </c>
      <c r="R180" s="73" t="str">
        <f t="shared" si="18"/>
        <v/>
      </c>
      <c r="S180" s="73" t="str">
        <f t="shared" si="19"/>
        <v/>
      </c>
    </row>
    <row r="181" spans="3:19" ht="17.45" customHeight="1" x14ac:dyDescent="0.2">
      <c r="C181" s="99"/>
      <c r="D181" s="100"/>
      <c r="E181" s="101"/>
      <c r="F181" s="101"/>
      <c r="G181" s="101"/>
      <c r="H181" s="102"/>
      <c r="I181" s="101"/>
      <c r="J181" s="101"/>
      <c r="K181" s="101"/>
      <c r="L181" s="101"/>
      <c r="M181" s="73" t="str">
        <f t="shared" si="14"/>
        <v/>
      </c>
      <c r="N181" s="15"/>
      <c r="O181" s="73" t="str">
        <f t="shared" si="15"/>
        <v/>
      </c>
      <c r="P181" s="73">
        <f t="shared" si="16"/>
        <v>0</v>
      </c>
      <c r="Q181" s="73" t="str">
        <f t="shared" si="17"/>
        <v/>
      </c>
      <c r="R181" s="73" t="str">
        <f t="shared" si="18"/>
        <v/>
      </c>
      <c r="S181" s="73" t="str">
        <f t="shared" si="19"/>
        <v/>
      </c>
    </row>
    <row r="182" spans="3:19" ht="17.45" customHeight="1" x14ac:dyDescent="0.2">
      <c r="C182" s="99"/>
      <c r="D182" s="100"/>
      <c r="E182" s="101"/>
      <c r="F182" s="101"/>
      <c r="G182" s="101"/>
      <c r="H182" s="102"/>
      <c r="I182" s="101"/>
      <c r="J182" s="101"/>
      <c r="K182" s="101"/>
      <c r="L182" s="101"/>
      <c r="M182" s="73" t="str">
        <f t="shared" si="14"/>
        <v/>
      </c>
      <c r="N182" s="15"/>
      <c r="O182" s="73" t="str">
        <f t="shared" si="15"/>
        <v/>
      </c>
      <c r="P182" s="73">
        <f t="shared" si="16"/>
        <v>0</v>
      </c>
      <c r="Q182" s="73" t="str">
        <f t="shared" si="17"/>
        <v/>
      </c>
      <c r="R182" s="73" t="str">
        <f t="shared" si="18"/>
        <v/>
      </c>
      <c r="S182" s="73" t="str">
        <f t="shared" si="19"/>
        <v/>
      </c>
    </row>
    <row r="183" spans="3:19" ht="17.45" customHeight="1" x14ac:dyDescent="0.2">
      <c r="C183" s="99"/>
      <c r="D183" s="100"/>
      <c r="E183" s="101"/>
      <c r="F183" s="101"/>
      <c r="G183" s="101"/>
      <c r="H183" s="102"/>
      <c r="I183" s="101"/>
      <c r="J183" s="101"/>
      <c r="K183" s="101"/>
      <c r="L183" s="101"/>
      <c r="M183" s="73" t="str">
        <f t="shared" si="14"/>
        <v/>
      </c>
      <c r="N183" s="15"/>
      <c r="O183" s="73" t="str">
        <f t="shared" si="15"/>
        <v/>
      </c>
      <c r="P183" s="73">
        <f t="shared" si="16"/>
        <v>0</v>
      </c>
      <c r="Q183" s="73" t="str">
        <f t="shared" si="17"/>
        <v/>
      </c>
      <c r="R183" s="73" t="str">
        <f t="shared" si="18"/>
        <v/>
      </c>
      <c r="S183" s="73" t="str">
        <f t="shared" si="19"/>
        <v/>
      </c>
    </row>
    <row r="184" spans="3:19" ht="17.45" customHeight="1" x14ac:dyDescent="0.2">
      <c r="C184" s="99"/>
      <c r="D184" s="100"/>
      <c r="E184" s="101"/>
      <c r="F184" s="101"/>
      <c r="G184" s="101"/>
      <c r="H184" s="102"/>
      <c r="I184" s="101"/>
      <c r="J184" s="101"/>
      <c r="K184" s="101"/>
      <c r="L184" s="101"/>
      <c r="M184" s="73" t="str">
        <f t="shared" si="14"/>
        <v/>
      </c>
      <c r="N184" s="15"/>
      <c r="O184" s="73" t="str">
        <f t="shared" si="15"/>
        <v/>
      </c>
      <c r="P184" s="73">
        <f t="shared" si="16"/>
        <v>0</v>
      </c>
      <c r="Q184" s="73" t="str">
        <f t="shared" si="17"/>
        <v/>
      </c>
      <c r="R184" s="73" t="str">
        <f t="shared" si="18"/>
        <v/>
      </c>
      <c r="S184" s="73" t="str">
        <f t="shared" si="19"/>
        <v/>
      </c>
    </row>
    <row r="185" spans="3:19" ht="17.45" customHeight="1" x14ac:dyDescent="0.2">
      <c r="C185" s="99"/>
      <c r="D185" s="100"/>
      <c r="E185" s="101"/>
      <c r="F185" s="101"/>
      <c r="G185" s="101"/>
      <c r="H185" s="102"/>
      <c r="I185" s="101"/>
      <c r="J185" s="101"/>
      <c r="K185" s="101"/>
      <c r="L185" s="101"/>
      <c r="M185" s="73" t="str">
        <f t="shared" si="14"/>
        <v/>
      </c>
      <c r="N185" s="15"/>
      <c r="O185" s="73" t="str">
        <f t="shared" si="15"/>
        <v/>
      </c>
      <c r="P185" s="73">
        <f t="shared" si="16"/>
        <v>0</v>
      </c>
      <c r="Q185" s="73" t="str">
        <f t="shared" si="17"/>
        <v/>
      </c>
      <c r="R185" s="73" t="str">
        <f t="shared" si="18"/>
        <v/>
      </c>
      <c r="S185" s="73" t="str">
        <f t="shared" si="19"/>
        <v/>
      </c>
    </row>
    <row r="186" spans="3:19" ht="17.45" customHeight="1" x14ac:dyDescent="0.2">
      <c r="C186" s="99"/>
      <c r="D186" s="100"/>
      <c r="E186" s="101"/>
      <c r="F186" s="101"/>
      <c r="G186" s="101"/>
      <c r="H186" s="102"/>
      <c r="I186" s="101"/>
      <c r="J186" s="101"/>
      <c r="K186" s="101"/>
      <c r="L186" s="101"/>
      <c r="M186" s="73" t="str">
        <f t="shared" si="14"/>
        <v/>
      </c>
      <c r="N186" s="15"/>
      <c r="O186" s="73" t="str">
        <f t="shared" si="15"/>
        <v/>
      </c>
      <c r="P186" s="73">
        <f t="shared" si="16"/>
        <v>0</v>
      </c>
      <c r="Q186" s="73" t="str">
        <f t="shared" si="17"/>
        <v/>
      </c>
      <c r="R186" s="73" t="str">
        <f t="shared" si="18"/>
        <v/>
      </c>
      <c r="S186" s="73" t="str">
        <f t="shared" si="19"/>
        <v/>
      </c>
    </row>
    <row r="187" spans="3:19" ht="17.45" customHeight="1" x14ac:dyDescent="0.2">
      <c r="C187" s="99"/>
      <c r="D187" s="100"/>
      <c r="E187" s="101"/>
      <c r="F187" s="101"/>
      <c r="G187" s="101"/>
      <c r="H187" s="102"/>
      <c r="I187" s="101"/>
      <c r="J187" s="101"/>
      <c r="K187" s="101"/>
      <c r="L187" s="101"/>
      <c r="M187" s="73" t="str">
        <f t="shared" si="14"/>
        <v/>
      </c>
      <c r="N187" s="15"/>
      <c r="O187" s="73" t="str">
        <f t="shared" si="15"/>
        <v/>
      </c>
      <c r="P187" s="73">
        <f t="shared" si="16"/>
        <v>0</v>
      </c>
      <c r="Q187" s="73" t="str">
        <f t="shared" si="17"/>
        <v/>
      </c>
      <c r="R187" s="73" t="str">
        <f t="shared" si="18"/>
        <v/>
      </c>
      <c r="S187" s="73" t="str">
        <f t="shared" si="19"/>
        <v/>
      </c>
    </row>
    <row r="188" spans="3:19" ht="17.45" customHeight="1" x14ac:dyDescent="0.2">
      <c r="C188" s="99"/>
      <c r="D188" s="100"/>
      <c r="E188" s="101"/>
      <c r="F188" s="101"/>
      <c r="G188" s="101"/>
      <c r="H188" s="102"/>
      <c r="I188" s="101"/>
      <c r="J188" s="101"/>
      <c r="K188" s="101"/>
      <c r="L188" s="101"/>
      <c r="M188" s="73" t="str">
        <f t="shared" si="14"/>
        <v/>
      </c>
      <c r="N188" s="15"/>
      <c r="O188" s="73" t="str">
        <f t="shared" si="15"/>
        <v/>
      </c>
      <c r="P188" s="73">
        <f t="shared" si="16"/>
        <v>0</v>
      </c>
      <c r="Q188" s="73" t="str">
        <f t="shared" si="17"/>
        <v/>
      </c>
      <c r="R188" s="73" t="str">
        <f t="shared" si="18"/>
        <v/>
      </c>
      <c r="S188" s="73" t="str">
        <f t="shared" si="19"/>
        <v/>
      </c>
    </row>
    <row r="189" spans="3:19" ht="17.45" customHeight="1" x14ac:dyDescent="0.2">
      <c r="C189" s="99"/>
      <c r="D189" s="100"/>
      <c r="E189" s="101"/>
      <c r="F189" s="101"/>
      <c r="G189" s="101"/>
      <c r="H189" s="102"/>
      <c r="I189" s="101"/>
      <c r="J189" s="101"/>
      <c r="K189" s="101"/>
      <c r="L189" s="101"/>
      <c r="M189" s="73" t="str">
        <f t="shared" si="14"/>
        <v/>
      </c>
      <c r="N189" s="15"/>
      <c r="O189" s="73" t="str">
        <f t="shared" si="15"/>
        <v/>
      </c>
      <c r="P189" s="73">
        <f t="shared" si="16"/>
        <v>0</v>
      </c>
      <c r="Q189" s="73" t="str">
        <f t="shared" si="17"/>
        <v/>
      </c>
      <c r="R189" s="73" t="str">
        <f t="shared" si="18"/>
        <v/>
      </c>
      <c r="S189" s="73" t="str">
        <f t="shared" si="19"/>
        <v/>
      </c>
    </row>
    <row r="190" spans="3:19" ht="17.45" customHeight="1" x14ac:dyDescent="0.2">
      <c r="C190" s="99"/>
      <c r="D190" s="100"/>
      <c r="E190" s="101"/>
      <c r="F190" s="101"/>
      <c r="G190" s="101"/>
      <c r="H190" s="102"/>
      <c r="I190" s="101"/>
      <c r="J190" s="101"/>
      <c r="K190" s="101"/>
      <c r="L190" s="101"/>
      <c r="M190" s="73" t="str">
        <f t="shared" si="14"/>
        <v/>
      </c>
      <c r="N190" s="15"/>
      <c r="O190" s="73" t="str">
        <f t="shared" si="15"/>
        <v/>
      </c>
      <c r="P190" s="73">
        <f t="shared" si="16"/>
        <v>0</v>
      </c>
      <c r="Q190" s="73" t="str">
        <f t="shared" si="17"/>
        <v/>
      </c>
      <c r="R190" s="73" t="str">
        <f t="shared" si="18"/>
        <v/>
      </c>
      <c r="S190" s="73" t="str">
        <f t="shared" si="19"/>
        <v/>
      </c>
    </row>
    <row r="191" spans="3:19" ht="17.45" customHeight="1" x14ac:dyDescent="0.2">
      <c r="C191" s="99"/>
      <c r="D191" s="100"/>
      <c r="E191" s="101"/>
      <c r="F191" s="101"/>
      <c r="G191" s="101"/>
      <c r="H191" s="102"/>
      <c r="I191" s="101"/>
      <c r="J191" s="101"/>
      <c r="K191" s="101"/>
      <c r="L191" s="101"/>
      <c r="M191" s="73" t="str">
        <f t="shared" si="14"/>
        <v/>
      </c>
      <c r="N191" s="15"/>
      <c r="O191" s="73" t="str">
        <f t="shared" si="15"/>
        <v/>
      </c>
      <c r="P191" s="73">
        <f t="shared" si="16"/>
        <v>0</v>
      </c>
      <c r="Q191" s="73" t="str">
        <f t="shared" si="17"/>
        <v/>
      </c>
      <c r="R191" s="73" t="str">
        <f t="shared" si="18"/>
        <v/>
      </c>
      <c r="S191" s="73" t="str">
        <f t="shared" si="19"/>
        <v/>
      </c>
    </row>
    <row r="192" spans="3:19" ht="17.45" customHeight="1" x14ac:dyDescent="0.2">
      <c r="C192" s="99"/>
      <c r="D192" s="100"/>
      <c r="E192" s="101"/>
      <c r="F192" s="101"/>
      <c r="G192" s="101"/>
      <c r="H192" s="102"/>
      <c r="I192" s="101"/>
      <c r="J192" s="101"/>
      <c r="K192" s="101"/>
      <c r="L192" s="101"/>
      <c r="M192" s="73" t="str">
        <f t="shared" si="14"/>
        <v/>
      </c>
      <c r="N192" s="15"/>
      <c r="O192" s="73" t="str">
        <f t="shared" si="15"/>
        <v/>
      </c>
      <c r="P192" s="73">
        <f t="shared" si="16"/>
        <v>0</v>
      </c>
      <c r="Q192" s="73" t="str">
        <f t="shared" si="17"/>
        <v/>
      </c>
      <c r="R192" s="73" t="str">
        <f t="shared" si="18"/>
        <v/>
      </c>
      <c r="S192" s="73" t="str">
        <f t="shared" si="19"/>
        <v/>
      </c>
    </row>
    <row r="193" spans="3:19" ht="17.45" customHeight="1" x14ac:dyDescent="0.2">
      <c r="C193" s="99"/>
      <c r="D193" s="100"/>
      <c r="E193" s="101"/>
      <c r="F193" s="101"/>
      <c r="G193" s="101"/>
      <c r="H193" s="102"/>
      <c r="I193" s="101"/>
      <c r="J193" s="101"/>
      <c r="K193" s="101"/>
      <c r="L193" s="101"/>
      <c r="M193" s="73" t="str">
        <f t="shared" si="14"/>
        <v/>
      </c>
      <c r="N193" s="15"/>
      <c r="O193" s="73" t="str">
        <f t="shared" si="15"/>
        <v/>
      </c>
      <c r="P193" s="73">
        <f t="shared" si="16"/>
        <v>0</v>
      </c>
      <c r="Q193" s="73" t="str">
        <f t="shared" si="17"/>
        <v/>
      </c>
      <c r="R193" s="73" t="str">
        <f t="shared" si="18"/>
        <v/>
      </c>
      <c r="S193" s="73" t="str">
        <f t="shared" si="19"/>
        <v/>
      </c>
    </row>
    <row r="194" spans="3:19" ht="17.45" customHeight="1" x14ac:dyDescent="0.2">
      <c r="C194" s="99"/>
      <c r="D194" s="100"/>
      <c r="E194" s="101"/>
      <c r="F194" s="101"/>
      <c r="G194" s="101"/>
      <c r="H194" s="102"/>
      <c r="I194" s="101"/>
      <c r="J194" s="101"/>
      <c r="K194" s="101"/>
      <c r="L194" s="101"/>
      <c r="M194" s="73" t="str">
        <f t="shared" si="14"/>
        <v/>
      </c>
      <c r="N194" s="15"/>
      <c r="O194" s="73" t="str">
        <f t="shared" si="15"/>
        <v/>
      </c>
      <c r="P194" s="73">
        <f t="shared" si="16"/>
        <v>0</v>
      </c>
      <c r="Q194" s="73" t="str">
        <f t="shared" si="17"/>
        <v/>
      </c>
      <c r="R194" s="73" t="str">
        <f t="shared" si="18"/>
        <v/>
      </c>
      <c r="S194" s="73" t="str">
        <f t="shared" si="19"/>
        <v/>
      </c>
    </row>
    <row r="195" spans="3:19" ht="17.45" customHeight="1" x14ac:dyDescent="0.2">
      <c r="C195" s="99"/>
      <c r="D195" s="100"/>
      <c r="E195" s="101"/>
      <c r="F195" s="101"/>
      <c r="G195" s="101"/>
      <c r="H195" s="102"/>
      <c r="I195" s="101"/>
      <c r="J195" s="101"/>
      <c r="K195" s="101"/>
      <c r="L195" s="101"/>
      <c r="M195" s="73" t="str">
        <f t="shared" si="14"/>
        <v/>
      </c>
      <c r="N195" s="15"/>
      <c r="O195" s="73" t="str">
        <f t="shared" si="15"/>
        <v/>
      </c>
      <c r="P195" s="73">
        <f t="shared" si="16"/>
        <v>0</v>
      </c>
      <c r="Q195" s="73" t="str">
        <f t="shared" si="17"/>
        <v/>
      </c>
      <c r="R195" s="73" t="str">
        <f t="shared" si="18"/>
        <v/>
      </c>
      <c r="S195" s="73" t="str">
        <f t="shared" si="19"/>
        <v/>
      </c>
    </row>
    <row r="196" spans="3:19" ht="17.45" customHeight="1" x14ac:dyDescent="0.2">
      <c r="C196" s="99"/>
      <c r="D196" s="100"/>
      <c r="E196" s="101"/>
      <c r="F196" s="101"/>
      <c r="G196" s="101"/>
      <c r="H196" s="102"/>
      <c r="I196" s="101"/>
      <c r="J196" s="101"/>
      <c r="K196" s="101"/>
      <c r="L196" s="101"/>
      <c r="M196" s="73" t="str">
        <f t="shared" si="14"/>
        <v/>
      </c>
      <c r="N196" s="15"/>
      <c r="O196" s="73" t="str">
        <f t="shared" si="15"/>
        <v/>
      </c>
      <c r="P196" s="73">
        <f t="shared" si="16"/>
        <v>0</v>
      </c>
      <c r="Q196" s="73" t="str">
        <f t="shared" si="17"/>
        <v/>
      </c>
      <c r="R196" s="73" t="str">
        <f t="shared" si="18"/>
        <v/>
      </c>
      <c r="S196" s="73" t="str">
        <f t="shared" si="19"/>
        <v/>
      </c>
    </row>
    <row r="197" spans="3:19" ht="17.45" customHeight="1" x14ac:dyDescent="0.2">
      <c r="C197" s="99"/>
      <c r="D197" s="100"/>
      <c r="E197" s="101"/>
      <c r="F197" s="101"/>
      <c r="G197" s="101"/>
      <c r="H197" s="102"/>
      <c r="I197" s="101"/>
      <c r="J197" s="101"/>
      <c r="K197" s="101"/>
      <c r="L197" s="101"/>
      <c r="M197" s="73" t="str">
        <f t="shared" si="14"/>
        <v/>
      </c>
      <c r="N197" s="15"/>
      <c r="O197" s="73" t="str">
        <f t="shared" si="15"/>
        <v/>
      </c>
      <c r="P197" s="73">
        <f t="shared" si="16"/>
        <v>0</v>
      </c>
      <c r="Q197" s="73" t="str">
        <f t="shared" si="17"/>
        <v/>
      </c>
      <c r="R197" s="73" t="str">
        <f t="shared" si="18"/>
        <v/>
      </c>
      <c r="S197" s="73" t="str">
        <f t="shared" si="19"/>
        <v/>
      </c>
    </row>
    <row r="198" spans="3:19" ht="17.45" customHeight="1" x14ac:dyDescent="0.2">
      <c r="C198" s="99"/>
      <c r="D198" s="100"/>
      <c r="E198" s="101"/>
      <c r="F198" s="101"/>
      <c r="G198" s="101"/>
      <c r="H198" s="102"/>
      <c r="I198" s="101"/>
      <c r="J198" s="101"/>
      <c r="K198" s="101"/>
      <c r="L198" s="101"/>
      <c r="M198" s="73" t="str">
        <f t="shared" si="14"/>
        <v/>
      </c>
      <c r="N198" s="15"/>
      <c r="O198" s="73" t="str">
        <f t="shared" si="15"/>
        <v/>
      </c>
      <c r="P198" s="73">
        <f t="shared" si="16"/>
        <v>0</v>
      </c>
      <c r="Q198" s="73" t="str">
        <f t="shared" si="17"/>
        <v/>
      </c>
      <c r="R198" s="73" t="str">
        <f t="shared" si="18"/>
        <v/>
      </c>
      <c r="S198" s="73" t="str">
        <f t="shared" si="19"/>
        <v/>
      </c>
    </row>
    <row r="199" spans="3:19" ht="17.45" customHeight="1" x14ac:dyDescent="0.2">
      <c r="C199" s="99"/>
      <c r="D199" s="100"/>
      <c r="E199" s="101"/>
      <c r="F199" s="101"/>
      <c r="G199" s="101"/>
      <c r="H199" s="102"/>
      <c r="I199" s="101"/>
      <c r="J199" s="101"/>
      <c r="K199" s="101"/>
      <c r="L199" s="101"/>
      <c r="M199" s="73" t="str">
        <f t="shared" si="14"/>
        <v/>
      </c>
      <c r="N199" s="15"/>
      <c r="O199" s="73" t="str">
        <f t="shared" si="15"/>
        <v/>
      </c>
      <c r="P199" s="73">
        <f t="shared" si="16"/>
        <v>0</v>
      </c>
      <c r="Q199" s="73" t="str">
        <f t="shared" si="17"/>
        <v/>
      </c>
      <c r="R199" s="73" t="str">
        <f t="shared" si="18"/>
        <v/>
      </c>
      <c r="S199" s="73" t="str">
        <f t="shared" si="19"/>
        <v/>
      </c>
    </row>
    <row r="200" spans="3:19" ht="17.45" customHeight="1" x14ac:dyDescent="0.2">
      <c r="C200" s="99"/>
      <c r="D200" s="100"/>
      <c r="E200" s="101"/>
      <c r="F200" s="101"/>
      <c r="G200" s="101"/>
      <c r="H200" s="102"/>
      <c r="I200" s="101"/>
      <c r="J200" s="101"/>
      <c r="K200" s="101"/>
      <c r="L200" s="101"/>
      <c r="M200" s="73" t="str">
        <f t="shared" si="14"/>
        <v/>
      </c>
      <c r="N200" s="15"/>
      <c r="O200" s="73" t="str">
        <f t="shared" si="15"/>
        <v/>
      </c>
      <c r="P200" s="73">
        <f t="shared" si="16"/>
        <v>0</v>
      </c>
      <c r="Q200" s="73" t="str">
        <f t="shared" si="17"/>
        <v/>
      </c>
      <c r="R200" s="73" t="str">
        <f t="shared" si="18"/>
        <v/>
      </c>
      <c r="S200" s="73" t="str">
        <f t="shared" si="19"/>
        <v/>
      </c>
    </row>
    <row r="201" spans="3:19" ht="17.45" customHeight="1" x14ac:dyDescent="0.2">
      <c r="C201" s="99"/>
      <c r="D201" s="100"/>
      <c r="E201" s="101"/>
      <c r="F201" s="101"/>
      <c r="G201" s="101"/>
      <c r="H201" s="102"/>
      <c r="I201" s="101"/>
      <c r="J201" s="101"/>
      <c r="K201" s="101"/>
      <c r="L201" s="101"/>
      <c r="M201" s="73" t="str">
        <f t="shared" si="14"/>
        <v/>
      </c>
      <c r="N201" s="15"/>
      <c r="O201" s="73" t="str">
        <f t="shared" si="15"/>
        <v/>
      </c>
      <c r="P201" s="73">
        <f t="shared" si="16"/>
        <v>0</v>
      </c>
      <c r="Q201" s="73" t="str">
        <f t="shared" si="17"/>
        <v/>
      </c>
      <c r="R201" s="73" t="str">
        <f t="shared" si="18"/>
        <v/>
      </c>
      <c r="S201" s="73" t="str">
        <f t="shared" si="19"/>
        <v/>
      </c>
    </row>
    <row r="202" spans="3:19" ht="17.45" customHeight="1" x14ac:dyDescent="0.2">
      <c r="C202" s="99"/>
      <c r="D202" s="100"/>
      <c r="E202" s="101"/>
      <c r="F202" s="101"/>
      <c r="G202" s="101"/>
      <c r="H202" s="102"/>
      <c r="I202" s="101"/>
      <c r="J202" s="101"/>
      <c r="K202" s="101"/>
      <c r="L202" s="101"/>
      <c r="M202" s="73" t="str">
        <f t="shared" si="14"/>
        <v/>
      </c>
      <c r="N202" s="15"/>
      <c r="O202" s="73" t="str">
        <f t="shared" si="15"/>
        <v/>
      </c>
      <c r="P202" s="73">
        <f t="shared" si="16"/>
        <v>0</v>
      </c>
      <c r="Q202" s="73" t="str">
        <f t="shared" si="17"/>
        <v/>
      </c>
      <c r="R202" s="73" t="str">
        <f t="shared" si="18"/>
        <v/>
      </c>
      <c r="S202" s="73" t="str">
        <f t="shared" si="19"/>
        <v/>
      </c>
    </row>
    <row r="203" spans="3:19" ht="17.45" customHeight="1" x14ac:dyDescent="0.2">
      <c r="C203" s="99"/>
      <c r="D203" s="100"/>
      <c r="E203" s="101"/>
      <c r="F203" s="101"/>
      <c r="G203" s="101"/>
      <c r="H203" s="102"/>
      <c r="I203" s="101"/>
      <c r="J203" s="101"/>
      <c r="K203" s="101"/>
      <c r="L203" s="101"/>
      <c r="M203" s="73" t="str">
        <f t="shared" si="14"/>
        <v/>
      </c>
      <c r="N203" s="15"/>
      <c r="O203" s="73" t="str">
        <f t="shared" si="15"/>
        <v/>
      </c>
      <c r="P203" s="73">
        <f t="shared" si="16"/>
        <v>0</v>
      </c>
      <c r="Q203" s="73" t="str">
        <f t="shared" si="17"/>
        <v/>
      </c>
      <c r="R203" s="73" t="str">
        <f t="shared" si="18"/>
        <v/>
      </c>
      <c r="S203" s="73" t="str">
        <f t="shared" si="19"/>
        <v/>
      </c>
    </row>
    <row r="204" spans="3:19" ht="17.45" customHeight="1" x14ac:dyDescent="0.2">
      <c r="C204" s="99"/>
      <c r="D204" s="100"/>
      <c r="E204" s="101"/>
      <c r="F204" s="101"/>
      <c r="G204" s="101"/>
      <c r="H204" s="102"/>
      <c r="I204" s="101"/>
      <c r="J204" s="101"/>
      <c r="K204" s="101"/>
      <c r="L204" s="101"/>
      <c r="M204" s="73" t="str">
        <f t="shared" si="14"/>
        <v/>
      </c>
      <c r="N204" s="15"/>
      <c r="O204" s="73" t="str">
        <f t="shared" si="15"/>
        <v/>
      </c>
      <c r="P204" s="73">
        <f t="shared" si="16"/>
        <v>0</v>
      </c>
      <c r="Q204" s="73" t="str">
        <f t="shared" si="17"/>
        <v/>
      </c>
      <c r="R204" s="73" t="str">
        <f t="shared" si="18"/>
        <v/>
      </c>
      <c r="S204" s="73" t="str">
        <f t="shared" si="19"/>
        <v/>
      </c>
    </row>
    <row r="205" spans="3:19" ht="17.45" customHeight="1" x14ac:dyDescent="0.2">
      <c r="C205" s="99"/>
      <c r="D205" s="100"/>
      <c r="E205" s="101"/>
      <c r="F205" s="101"/>
      <c r="G205" s="101"/>
      <c r="H205" s="102"/>
      <c r="I205" s="101"/>
      <c r="J205" s="101"/>
      <c r="K205" s="101"/>
      <c r="L205" s="101"/>
      <c r="M205" s="73" t="str">
        <f t="shared" si="14"/>
        <v/>
      </c>
      <c r="N205" s="15"/>
      <c r="O205" s="73" t="str">
        <f t="shared" si="15"/>
        <v/>
      </c>
      <c r="P205" s="73">
        <f t="shared" si="16"/>
        <v>0</v>
      </c>
      <c r="Q205" s="73" t="str">
        <f t="shared" si="17"/>
        <v/>
      </c>
      <c r="R205" s="73" t="str">
        <f t="shared" si="18"/>
        <v/>
      </c>
      <c r="S205" s="73" t="str">
        <f t="shared" si="19"/>
        <v/>
      </c>
    </row>
    <row r="206" spans="3:19" ht="17.45" customHeight="1" x14ac:dyDescent="0.2">
      <c r="C206" s="99"/>
      <c r="D206" s="100"/>
      <c r="E206" s="101"/>
      <c r="F206" s="101"/>
      <c r="G206" s="101"/>
      <c r="H206" s="102"/>
      <c r="I206" s="101"/>
      <c r="J206" s="101"/>
      <c r="K206" s="101"/>
      <c r="L206" s="101"/>
      <c r="M206" s="73" t="str">
        <f t="shared" ref="M206:M269" si="20">IF(G206&amp;I206&amp;J206&amp;K206&amp;L206="","",G206+I206+J206-K206-L206)</f>
        <v/>
      </c>
      <c r="N206" s="15"/>
      <c r="O206" s="73" t="str">
        <f t="shared" si="15"/>
        <v/>
      </c>
      <c r="P206" s="73">
        <f t="shared" si="16"/>
        <v>0</v>
      </c>
      <c r="Q206" s="73" t="str">
        <f t="shared" si="17"/>
        <v/>
      </c>
      <c r="R206" s="73" t="str">
        <f t="shared" si="18"/>
        <v/>
      </c>
      <c r="S206" s="73" t="str">
        <f t="shared" si="19"/>
        <v/>
      </c>
    </row>
    <row r="207" spans="3:19" ht="17.45" customHeight="1" x14ac:dyDescent="0.2">
      <c r="C207" s="99"/>
      <c r="D207" s="100"/>
      <c r="E207" s="101"/>
      <c r="F207" s="101"/>
      <c r="G207" s="101"/>
      <c r="H207" s="102"/>
      <c r="I207" s="101"/>
      <c r="J207" s="101"/>
      <c r="K207" s="101"/>
      <c r="L207" s="101"/>
      <c r="M207" s="73" t="str">
        <f t="shared" si="20"/>
        <v/>
      </c>
      <c r="N207" s="15"/>
      <c r="O207" s="73" t="str">
        <f t="shared" ref="O207:O270" si="21">IF($H207="E",G207,"")</f>
        <v/>
      </c>
      <c r="P207" s="73">
        <f t="shared" si="16"/>
        <v>0</v>
      </c>
      <c r="Q207" s="73" t="str">
        <f t="shared" si="17"/>
        <v/>
      </c>
      <c r="R207" s="73" t="str">
        <f t="shared" si="18"/>
        <v/>
      </c>
      <c r="S207" s="73" t="str">
        <f t="shared" si="19"/>
        <v/>
      </c>
    </row>
    <row r="208" spans="3:19" ht="17.45" customHeight="1" x14ac:dyDescent="0.2">
      <c r="C208" s="99"/>
      <c r="D208" s="100"/>
      <c r="E208" s="101"/>
      <c r="F208" s="101"/>
      <c r="G208" s="101"/>
      <c r="H208" s="102"/>
      <c r="I208" s="101"/>
      <c r="J208" s="101"/>
      <c r="K208" s="101"/>
      <c r="L208" s="101"/>
      <c r="M208" s="73" t="str">
        <f t="shared" si="20"/>
        <v/>
      </c>
      <c r="N208" s="15"/>
      <c r="O208" s="73" t="str">
        <f t="shared" si="21"/>
        <v/>
      </c>
      <c r="P208" s="73">
        <f t="shared" ref="P208:P271" si="22">IF($H208=0%,G208,"")</f>
        <v>0</v>
      </c>
      <c r="Q208" s="73" t="str">
        <f t="shared" ref="Q208:Q271" si="23">IF(OR($H208=2%,$H208=6%,$H208=8%),$I208/$H208,"")</f>
        <v/>
      </c>
      <c r="R208" s="73" t="str">
        <f t="shared" ref="R208:R271" si="24">IF(OR($H208=15%,$H208=16%),$I208/$H208,"")</f>
        <v/>
      </c>
      <c r="S208" s="73" t="str">
        <f t="shared" ref="S208:S271" si="25">IF($H208=8%,$I208/$H208,"")</f>
        <v/>
      </c>
    </row>
    <row r="209" spans="3:19" ht="17.45" customHeight="1" x14ac:dyDescent="0.2">
      <c r="C209" s="99"/>
      <c r="D209" s="100"/>
      <c r="E209" s="101"/>
      <c r="F209" s="101"/>
      <c r="G209" s="101"/>
      <c r="H209" s="102"/>
      <c r="I209" s="101"/>
      <c r="J209" s="101"/>
      <c r="K209" s="101"/>
      <c r="L209" s="101"/>
      <c r="M209" s="73" t="str">
        <f t="shared" si="20"/>
        <v/>
      </c>
      <c r="N209" s="15"/>
      <c r="O209" s="73" t="str">
        <f t="shared" si="21"/>
        <v/>
      </c>
      <c r="P209" s="73">
        <f t="shared" si="22"/>
        <v>0</v>
      </c>
      <c r="Q209" s="73" t="str">
        <f t="shared" si="23"/>
        <v/>
      </c>
      <c r="R209" s="73" t="str">
        <f t="shared" si="24"/>
        <v/>
      </c>
      <c r="S209" s="73" t="str">
        <f t="shared" si="25"/>
        <v/>
      </c>
    </row>
    <row r="210" spans="3:19" ht="17.45" customHeight="1" x14ac:dyDescent="0.2">
      <c r="C210" s="99"/>
      <c r="D210" s="100"/>
      <c r="E210" s="101"/>
      <c r="F210" s="101"/>
      <c r="G210" s="101"/>
      <c r="H210" s="102"/>
      <c r="I210" s="101"/>
      <c r="J210" s="101"/>
      <c r="K210" s="101"/>
      <c r="L210" s="101"/>
      <c r="M210" s="73" t="str">
        <f t="shared" si="20"/>
        <v/>
      </c>
      <c r="N210" s="15"/>
      <c r="O210" s="73" t="str">
        <f t="shared" si="21"/>
        <v/>
      </c>
      <c r="P210" s="73">
        <f t="shared" si="22"/>
        <v>0</v>
      </c>
      <c r="Q210" s="73" t="str">
        <f t="shared" si="23"/>
        <v/>
      </c>
      <c r="R210" s="73" t="str">
        <f t="shared" si="24"/>
        <v/>
      </c>
      <c r="S210" s="73" t="str">
        <f t="shared" si="25"/>
        <v/>
      </c>
    </row>
    <row r="211" spans="3:19" ht="17.45" customHeight="1" x14ac:dyDescent="0.2">
      <c r="C211" s="99"/>
      <c r="D211" s="100"/>
      <c r="E211" s="101"/>
      <c r="F211" s="101"/>
      <c r="G211" s="101"/>
      <c r="H211" s="102"/>
      <c r="I211" s="101"/>
      <c r="J211" s="101"/>
      <c r="K211" s="101"/>
      <c r="L211" s="101"/>
      <c r="M211" s="73" t="str">
        <f t="shared" si="20"/>
        <v/>
      </c>
      <c r="N211" s="15"/>
      <c r="O211" s="73" t="str">
        <f t="shared" si="21"/>
        <v/>
      </c>
      <c r="P211" s="73">
        <f t="shared" si="22"/>
        <v>0</v>
      </c>
      <c r="Q211" s="73" t="str">
        <f t="shared" si="23"/>
        <v/>
      </c>
      <c r="R211" s="73" t="str">
        <f t="shared" si="24"/>
        <v/>
      </c>
      <c r="S211" s="73" t="str">
        <f t="shared" si="25"/>
        <v/>
      </c>
    </row>
    <row r="212" spans="3:19" ht="17.45" customHeight="1" x14ac:dyDescent="0.2">
      <c r="C212" s="99"/>
      <c r="D212" s="100"/>
      <c r="E212" s="101"/>
      <c r="F212" s="101"/>
      <c r="G212" s="101"/>
      <c r="H212" s="102"/>
      <c r="I212" s="101"/>
      <c r="J212" s="101"/>
      <c r="K212" s="101"/>
      <c r="L212" s="101"/>
      <c r="M212" s="73" t="str">
        <f t="shared" si="20"/>
        <v/>
      </c>
      <c r="N212" s="15"/>
      <c r="O212" s="73" t="str">
        <f t="shared" si="21"/>
        <v/>
      </c>
      <c r="P212" s="73">
        <f t="shared" si="22"/>
        <v>0</v>
      </c>
      <c r="Q212" s="73" t="str">
        <f t="shared" si="23"/>
        <v/>
      </c>
      <c r="R212" s="73" t="str">
        <f t="shared" si="24"/>
        <v/>
      </c>
      <c r="S212" s="73" t="str">
        <f t="shared" si="25"/>
        <v/>
      </c>
    </row>
    <row r="213" spans="3:19" ht="17.45" customHeight="1" x14ac:dyDescent="0.2">
      <c r="C213" s="99"/>
      <c r="D213" s="100"/>
      <c r="E213" s="101"/>
      <c r="F213" s="101"/>
      <c r="G213" s="101"/>
      <c r="H213" s="102"/>
      <c r="I213" s="101"/>
      <c r="J213" s="101"/>
      <c r="K213" s="101"/>
      <c r="L213" s="101"/>
      <c r="M213" s="73" t="str">
        <f t="shared" si="20"/>
        <v/>
      </c>
      <c r="N213" s="15"/>
      <c r="O213" s="73" t="str">
        <f t="shared" si="21"/>
        <v/>
      </c>
      <c r="P213" s="73">
        <f t="shared" si="22"/>
        <v>0</v>
      </c>
      <c r="Q213" s="73" t="str">
        <f t="shared" si="23"/>
        <v/>
      </c>
      <c r="R213" s="73" t="str">
        <f t="shared" si="24"/>
        <v/>
      </c>
      <c r="S213" s="73" t="str">
        <f t="shared" si="25"/>
        <v/>
      </c>
    </row>
    <row r="214" spans="3:19" ht="17.45" customHeight="1" x14ac:dyDescent="0.2">
      <c r="C214" s="99"/>
      <c r="D214" s="100"/>
      <c r="E214" s="101"/>
      <c r="F214" s="101"/>
      <c r="G214" s="101"/>
      <c r="H214" s="102"/>
      <c r="I214" s="101"/>
      <c r="J214" s="101"/>
      <c r="K214" s="101"/>
      <c r="L214" s="101"/>
      <c r="M214" s="73" t="str">
        <f t="shared" si="20"/>
        <v/>
      </c>
      <c r="N214" s="15"/>
      <c r="O214" s="73" t="str">
        <f t="shared" si="21"/>
        <v/>
      </c>
      <c r="P214" s="73">
        <f t="shared" si="22"/>
        <v>0</v>
      </c>
      <c r="Q214" s="73" t="str">
        <f t="shared" si="23"/>
        <v/>
      </c>
      <c r="R214" s="73" t="str">
        <f t="shared" si="24"/>
        <v/>
      </c>
      <c r="S214" s="73" t="str">
        <f t="shared" si="25"/>
        <v/>
      </c>
    </row>
    <row r="215" spans="3:19" ht="17.45" customHeight="1" x14ac:dyDescent="0.2">
      <c r="C215" s="99"/>
      <c r="D215" s="100"/>
      <c r="E215" s="101"/>
      <c r="F215" s="101"/>
      <c r="G215" s="101"/>
      <c r="H215" s="102"/>
      <c r="I215" s="101"/>
      <c r="J215" s="101"/>
      <c r="K215" s="101"/>
      <c r="L215" s="101"/>
      <c r="M215" s="73" t="str">
        <f t="shared" si="20"/>
        <v/>
      </c>
      <c r="N215" s="15"/>
      <c r="O215" s="73" t="str">
        <f t="shared" si="21"/>
        <v/>
      </c>
      <c r="P215" s="73">
        <f t="shared" si="22"/>
        <v>0</v>
      </c>
      <c r="Q215" s="73" t="str">
        <f t="shared" si="23"/>
        <v/>
      </c>
      <c r="R215" s="73" t="str">
        <f t="shared" si="24"/>
        <v/>
      </c>
      <c r="S215" s="73" t="str">
        <f t="shared" si="25"/>
        <v/>
      </c>
    </row>
    <row r="216" spans="3:19" ht="17.45" customHeight="1" x14ac:dyDescent="0.2">
      <c r="C216" s="99"/>
      <c r="D216" s="100"/>
      <c r="E216" s="101"/>
      <c r="F216" s="101"/>
      <c r="G216" s="101"/>
      <c r="H216" s="102"/>
      <c r="I216" s="101"/>
      <c r="J216" s="101"/>
      <c r="K216" s="101"/>
      <c r="L216" s="101"/>
      <c r="M216" s="73" t="str">
        <f t="shared" si="20"/>
        <v/>
      </c>
      <c r="N216" s="15"/>
      <c r="O216" s="73" t="str">
        <f t="shared" si="21"/>
        <v/>
      </c>
      <c r="P216" s="73">
        <f t="shared" si="22"/>
        <v>0</v>
      </c>
      <c r="Q216" s="73" t="str">
        <f t="shared" si="23"/>
        <v/>
      </c>
      <c r="R216" s="73" t="str">
        <f t="shared" si="24"/>
        <v/>
      </c>
      <c r="S216" s="73" t="str">
        <f t="shared" si="25"/>
        <v/>
      </c>
    </row>
    <row r="217" spans="3:19" ht="17.45" customHeight="1" x14ac:dyDescent="0.2">
      <c r="C217" s="99"/>
      <c r="D217" s="100"/>
      <c r="E217" s="101"/>
      <c r="F217" s="101"/>
      <c r="G217" s="101"/>
      <c r="H217" s="102"/>
      <c r="I217" s="101"/>
      <c r="J217" s="101"/>
      <c r="K217" s="101"/>
      <c r="L217" s="101"/>
      <c r="M217" s="73" t="str">
        <f t="shared" si="20"/>
        <v/>
      </c>
      <c r="N217" s="15"/>
      <c r="O217" s="73" t="str">
        <f t="shared" si="21"/>
        <v/>
      </c>
      <c r="P217" s="73">
        <f t="shared" si="22"/>
        <v>0</v>
      </c>
      <c r="Q217" s="73" t="str">
        <f t="shared" si="23"/>
        <v/>
      </c>
      <c r="R217" s="73" t="str">
        <f t="shared" si="24"/>
        <v/>
      </c>
      <c r="S217" s="73" t="str">
        <f t="shared" si="25"/>
        <v/>
      </c>
    </row>
    <row r="218" spans="3:19" ht="17.45" customHeight="1" x14ac:dyDescent="0.2">
      <c r="C218" s="99"/>
      <c r="D218" s="100"/>
      <c r="E218" s="101"/>
      <c r="F218" s="101"/>
      <c r="G218" s="101"/>
      <c r="H218" s="102"/>
      <c r="I218" s="101"/>
      <c r="J218" s="101"/>
      <c r="K218" s="101"/>
      <c r="L218" s="101"/>
      <c r="M218" s="73" t="str">
        <f t="shared" si="20"/>
        <v/>
      </c>
      <c r="N218" s="15"/>
      <c r="O218" s="73" t="str">
        <f t="shared" si="21"/>
        <v/>
      </c>
      <c r="P218" s="73">
        <f t="shared" si="22"/>
        <v>0</v>
      </c>
      <c r="Q218" s="73" t="str">
        <f t="shared" si="23"/>
        <v/>
      </c>
      <c r="R218" s="73" t="str">
        <f t="shared" si="24"/>
        <v/>
      </c>
      <c r="S218" s="73" t="str">
        <f t="shared" si="25"/>
        <v/>
      </c>
    </row>
    <row r="219" spans="3:19" ht="17.45" customHeight="1" x14ac:dyDescent="0.2">
      <c r="C219" s="99"/>
      <c r="D219" s="100"/>
      <c r="E219" s="101"/>
      <c r="F219" s="101"/>
      <c r="G219" s="101"/>
      <c r="H219" s="102"/>
      <c r="I219" s="101"/>
      <c r="J219" s="101"/>
      <c r="K219" s="101"/>
      <c r="L219" s="101"/>
      <c r="M219" s="73" t="str">
        <f t="shared" si="20"/>
        <v/>
      </c>
      <c r="N219" s="15"/>
      <c r="O219" s="73" t="str">
        <f t="shared" si="21"/>
        <v/>
      </c>
      <c r="P219" s="73">
        <f t="shared" si="22"/>
        <v>0</v>
      </c>
      <c r="Q219" s="73" t="str">
        <f t="shared" si="23"/>
        <v/>
      </c>
      <c r="R219" s="73" t="str">
        <f t="shared" si="24"/>
        <v/>
      </c>
      <c r="S219" s="73" t="str">
        <f t="shared" si="25"/>
        <v/>
      </c>
    </row>
    <row r="220" spans="3:19" ht="17.45" customHeight="1" x14ac:dyDescent="0.2">
      <c r="C220" s="99"/>
      <c r="D220" s="100"/>
      <c r="E220" s="101"/>
      <c r="F220" s="101"/>
      <c r="G220" s="101"/>
      <c r="H220" s="102"/>
      <c r="I220" s="101"/>
      <c r="J220" s="101"/>
      <c r="K220" s="101"/>
      <c r="L220" s="101"/>
      <c r="M220" s="73" t="str">
        <f t="shared" si="20"/>
        <v/>
      </c>
      <c r="N220" s="15"/>
      <c r="O220" s="73" t="str">
        <f t="shared" si="21"/>
        <v/>
      </c>
      <c r="P220" s="73">
        <f t="shared" si="22"/>
        <v>0</v>
      </c>
      <c r="Q220" s="73" t="str">
        <f t="shared" si="23"/>
        <v/>
      </c>
      <c r="R220" s="73" t="str">
        <f t="shared" si="24"/>
        <v/>
      </c>
      <c r="S220" s="73" t="str">
        <f t="shared" si="25"/>
        <v/>
      </c>
    </row>
    <row r="221" spans="3:19" ht="17.45" customHeight="1" x14ac:dyDescent="0.2">
      <c r="C221" s="99"/>
      <c r="D221" s="100"/>
      <c r="E221" s="101"/>
      <c r="F221" s="101"/>
      <c r="G221" s="101"/>
      <c r="H221" s="102"/>
      <c r="I221" s="101"/>
      <c r="J221" s="101"/>
      <c r="K221" s="101"/>
      <c r="L221" s="101"/>
      <c r="M221" s="73" t="str">
        <f t="shared" si="20"/>
        <v/>
      </c>
      <c r="N221" s="15"/>
      <c r="O221" s="73" t="str">
        <f t="shared" si="21"/>
        <v/>
      </c>
      <c r="P221" s="73">
        <f t="shared" si="22"/>
        <v>0</v>
      </c>
      <c r="Q221" s="73" t="str">
        <f t="shared" si="23"/>
        <v/>
      </c>
      <c r="R221" s="73" t="str">
        <f t="shared" si="24"/>
        <v/>
      </c>
      <c r="S221" s="73" t="str">
        <f t="shared" si="25"/>
        <v/>
      </c>
    </row>
    <row r="222" spans="3:19" ht="17.45" customHeight="1" x14ac:dyDescent="0.2">
      <c r="C222" s="99"/>
      <c r="D222" s="100"/>
      <c r="E222" s="101"/>
      <c r="F222" s="101"/>
      <c r="G222" s="101"/>
      <c r="H222" s="102"/>
      <c r="I222" s="101"/>
      <c r="J222" s="101"/>
      <c r="K222" s="101"/>
      <c r="L222" s="101"/>
      <c r="M222" s="73" t="str">
        <f t="shared" si="20"/>
        <v/>
      </c>
      <c r="N222" s="15"/>
      <c r="O222" s="73" t="str">
        <f t="shared" si="21"/>
        <v/>
      </c>
      <c r="P222" s="73">
        <f t="shared" si="22"/>
        <v>0</v>
      </c>
      <c r="Q222" s="73" t="str">
        <f t="shared" si="23"/>
        <v/>
      </c>
      <c r="R222" s="73" t="str">
        <f t="shared" si="24"/>
        <v/>
      </c>
      <c r="S222" s="73" t="str">
        <f t="shared" si="25"/>
        <v/>
      </c>
    </row>
    <row r="223" spans="3:19" ht="17.45" customHeight="1" x14ac:dyDescent="0.2">
      <c r="C223" s="99"/>
      <c r="D223" s="100"/>
      <c r="E223" s="101"/>
      <c r="F223" s="101"/>
      <c r="G223" s="101"/>
      <c r="H223" s="102"/>
      <c r="I223" s="101"/>
      <c r="J223" s="101"/>
      <c r="K223" s="101"/>
      <c r="L223" s="101"/>
      <c r="M223" s="73" t="str">
        <f t="shared" si="20"/>
        <v/>
      </c>
      <c r="N223" s="15"/>
      <c r="O223" s="73" t="str">
        <f t="shared" si="21"/>
        <v/>
      </c>
      <c r="P223" s="73">
        <f t="shared" si="22"/>
        <v>0</v>
      </c>
      <c r="Q223" s="73" t="str">
        <f t="shared" si="23"/>
        <v/>
      </c>
      <c r="R223" s="73" t="str">
        <f t="shared" si="24"/>
        <v/>
      </c>
      <c r="S223" s="73" t="str">
        <f t="shared" si="25"/>
        <v/>
      </c>
    </row>
    <row r="224" spans="3:19" ht="17.45" customHeight="1" x14ac:dyDescent="0.2">
      <c r="C224" s="99"/>
      <c r="D224" s="100"/>
      <c r="E224" s="101"/>
      <c r="F224" s="101"/>
      <c r="G224" s="101"/>
      <c r="H224" s="102"/>
      <c r="I224" s="101"/>
      <c r="J224" s="101"/>
      <c r="K224" s="101"/>
      <c r="L224" s="101"/>
      <c r="M224" s="73" t="str">
        <f t="shared" si="20"/>
        <v/>
      </c>
      <c r="N224" s="15"/>
      <c r="O224" s="73" t="str">
        <f t="shared" si="21"/>
        <v/>
      </c>
      <c r="P224" s="73">
        <f t="shared" si="22"/>
        <v>0</v>
      </c>
      <c r="Q224" s="73" t="str">
        <f t="shared" si="23"/>
        <v/>
      </c>
      <c r="R224" s="73" t="str">
        <f t="shared" si="24"/>
        <v/>
      </c>
      <c r="S224" s="73" t="str">
        <f t="shared" si="25"/>
        <v/>
      </c>
    </row>
    <row r="225" spans="3:19" ht="17.45" customHeight="1" x14ac:dyDescent="0.2">
      <c r="C225" s="99"/>
      <c r="D225" s="100"/>
      <c r="E225" s="101"/>
      <c r="F225" s="101"/>
      <c r="G225" s="101"/>
      <c r="H225" s="102"/>
      <c r="I225" s="101"/>
      <c r="J225" s="101"/>
      <c r="K225" s="101"/>
      <c r="L225" s="101"/>
      <c r="M225" s="73" t="str">
        <f t="shared" si="20"/>
        <v/>
      </c>
      <c r="N225" s="15"/>
      <c r="O225" s="73" t="str">
        <f t="shared" si="21"/>
        <v/>
      </c>
      <c r="P225" s="73">
        <f t="shared" si="22"/>
        <v>0</v>
      </c>
      <c r="Q225" s="73" t="str">
        <f t="shared" si="23"/>
        <v/>
      </c>
      <c r="R225" s="73" t="str">
        <f t="shared" si="24"/>
        <v/>
      </c>
      <c r="S225" s="73" t="str">
        <f t="shared" si="25"/>
        <v/>
      </c>
    </row>
    <row r="226" spans="3:19" ht="17.45" customHeight="1" x14ac:dyDescent="0.2">
      <c r="C226" s="99"/>
      <c r="D226" s="100"/>
      <c r="E226" s="101"/>
      <c r="F226" s="101"/>
      <c r="G226" s="101"/>
      <c r="H226" s="102"/>
      <c r="I226" s="101"/>
      <c r="J226" s="101"/>
      <c r="K226" s="101"/>
      <c r="L226" s="101"/>
      <c r="M226" s="73" t="str">
        <f t="shared" si="20"/>
        <v/>
      </c>
      <c r="N226" s="15"/>
      <c r="O226" s="73" t="str">
        <f t="shared" si="21"/>
        <v/>
      </c>
      <c r="P226" s="73">
        <f t="shared" si="22"/>
        <v>0</v>
      </c>
      <c r="Q226" s="73" t="str">
        <f t="shared" si="23"/>
        <v/>
      </c>
      <c r="R226" s="73" t="str">
        <f t="shared" si="24"/>
        <v/>
      </c>
      <c r="S226" s="73" t="str">
        <f t="shared" si="25"/>
        <v/>
      </c>
    </row>
    <row r="227" spans="3:19" ht="17.45" customHeight="1" x14ac:dyDescent="0.2">
      <c r="C227" s="99"/>
      <c r="D227" s="100"/>
      <c r="E227" s="101"/>
      <c r="F227" s="101"/>
      <c r="G227" s="101"/>
      <c r="H227" s="102"/>
      <c r="I227" s="101"/>
      <c r="J227" s="101"/>
      <c r="K227" s="101"/>
      <c r="L227" s="101"/>
      <c r="M227" s="73" t="str">
        <f t="shared" si="20"/>
        <v/>
      </c>
      <c r="N227" s="15"/>
      <c r="O227" s="73" t="str">
        <f t="shared" si="21"/>
        <v/>
      </c>
      <c r="P227" s="73">
        <f t="shared" si="22"/>
        <v>0</v>
      </c>
      <c r="Q227" s="73" t="str">
        <f t="shared" si="23"/>
        <v/>
      </c>
      <c r="R227" s="73" t="str">
        <f t="shared" si="24"/>
        <v/>
      </c>
      <c r="S227" s="73" t="str">
        <f t="shared" si="25"/>
        <v/>
      </c>
    </row>
    <row r="228" spans="3:19" ht="17.45" customHeight="1" x14ac:dyDescent="0.2">
      <c r="C228" s="99"/>
      <c r="D228" s="100"/>
      <c r="E228" s="101"/>
      <c r="F228" s="101"/>
      <c r="G228" s="101"/>
      <c r="H228" s="102"/>
      <c r="I228" s="101"/>
      <c r="J228" s="101"/>
      <c r="K228" s="101"/>
      <c r="L228" s="101"/>
      <c r="M228" s="73" t="str">
        <f t="shared" si="20"/>
        <v/>
      </c>
      <c r="N228" s="15"/>
      <c r="O228" s="73" t="str">
        <f t="shared" si="21"/>
        <v/>
      </c>
      <c r="P228" s="73">
        <f t="shared" si="22"/>
        <v>0</v>
      </c>
      <c r="Q228" s="73" t="str">
        <f t="shared" si="23"/>
        <v/>
      </c>
      <c r="R228" s="73" t="str">
        <f t="shared" si="24"/>
        <v/>
      </c>
      <c r="S228" s="73" t="str">
        <f t="shared" si="25"/>
        <v/>
      </c>
    </row>
    <row r="229" spans="3:19" ht="17.45" customHeight="1" x14ac:dyDescent="0.2">
      <c r="C229" s="99"/>
      <c r="D229" s="100"/>
      <c r="E229" s="101"/>
      <c r="F229" s="101"/>
      <c r="G229" s="101"/>
      <c r="H229" s="102"/>
      <c r="I229" s="101"/>
      <c r="J229" s="101"/>
      <c r="K229" s="101"/>
      <c r="L229" s="101"/>
      <c r="M229" s="73" t="str">
        <f t="shared" si="20"/>
        <v/>
      </c>
      <c r="N229" s="15"/>
      <c r="O229" s="73" t="str">
        <f t="shared" si="21"/>
        <v/>
      </c>
      <c r="P229" s="73">
        <f t="shared" si="22"/>
        <v>0</v>
      </c>
      <c r="Q229" s="73" t="str">
        <f t="shared" si="23"/>
        <v/>
      </c>
      <c r="R229" s="73" t="str">
        <f t="shared" si="24"/>
        <v/>
      </c>
      <c r="S229" s="73" t="str">
        <f t="shared" si="25"/>
        <v/>
      </c>
    </row>
    <row r="230" spans="3:19" ht="17.45" customHeight="1" x14ac:dyDescent="0.2">
      <c r="C230" s="99"/>
      <c r="D230" s="100"/>
      <c r="E230" s="101"/>
      <c r="F230" s="101"/>
      <c r="G230" s="101"/>
      <c r="H230" s="102"/>
      <c r="I230" s="101"/>
      <c r="J230" s="101"/>
      <c r="K230" s="101"/>
      <c r="L230" s="101"/>
      <c r="M230" s="73" t="str">
        <f t="shared" si="20"/>
        <v/>
      </c>
      <c r="N230" s="15"/>
      <c r="O230" s="73" t="str">
        <f t="shared" si="21"/>
        <v/>
      </c>
      <c r="P230" s="73">
        <f t="shared" si="22"/>
        <v>0</v>
      </c>
      <c r="Q230" s="73" t="str">
        <f t="shared" si="23"/>
        <v/>
      </c>
      <c r="R230" s="73" t="str">
        <f t="shared" si="24"/>
        <v/>
      </c>
      <c r="S230" s="73" t="str">
        <f t="shared" si="25"/>
        <v/>
      </c>
    </row>
    <row r="231" spans="3:19" ht="17.45" customHeight="1" x14ac:dyDescent="0.2">
      <c r="C231" s="99"/>
      <c r="D231" s="100"/>
      <c r="E231" s="101"/>
      <c r="F231" s="101"/>
      <c r="G231" s="101"/>
      <c r="H231" s="102"/>
      <c r="I231" s="101"/>
      <c r="J231" s="101"/>
      <c r="K231" s="101"/>
      <c r="L231" s="101"/>
      <c r="M231" s="73" t="str">
        <f t="shared" si="20"/>
        <v/>
      </c>
      <c r="N231" s="15"/>
      <c r="O231" s="73" t="str">
        <f t="shared" si="21"/>
        <v/>
      </c>
      <c r="P231" s="73">
        <f t="shared" si="22"/>
        <v>0</v>
      </c>
      <c r="Q231" s="73" t="str">
        <f t="shared" si="23"/>
        <v/>
      </c>
      <c r="R231" s="73" t="str">
        <f t="shared" si="24"/>
        <v/>
      </c>
      <c r="S231" s="73" t="str">
        <f t="shared" si="25"/>
        <v/>
      </c>
    </row>
    <row r="232" spans="3:19" ht="17.45" customHeight="1" x14ac:dyDescent="0.2">
      <c r="C232" s="99"/>
      <c r="D232" s="100"/>
      <c r="E232" s="101"/>
      <c r="F232" s="101"/>
      <c r="G232" s="101"/>
      <c r="H232" s="102"/>
      <c r="I232" s="101"/>
      <c r="J232" s="101"/>
      <c r="K232" s="101"/>
      <c r="L232" s="101"/>
      <c r="M232" s="73" t="str">
        <f t="shared" si="20"/>
        <v/>
      </c>
      <c r="N232" s="15"/>
      <c r="O232" s="73" t="str">
        <f t="shared" si="21"/>
        <v/>
      </c>
      <c r="P232" s="73">
        <f t="shared" si="22"/>
        <v>0</v>
      </c>
      <c r="Q232" s="73" t="str">
        <f t="shared" si="23"/>
        <v/>
      </c>
      <c r="R232" s="73" t="str">
        <f t="shared" si="24"/>
        <v/>
      </c>
      <c r="S232" s="73" t="str">
        <f t="shared" si="25"/>
        <v/>
      </c>
    </row>
    <row r="233" spans="3:19" ht="17.45" customHeight="1" x14ac:dyDescent="0.2">
      <c r="C233" s="99"/>
      <c r="D233" s="100"/>
      <c r="E233" s="101"/>
      <c r="F233" s="101"/>
      <c r="G233" s="101"/>
      <c r="H233" s="102"/>
      <c r="I233" s="101"/>
      <c r="J233" s="101"/>
      <c r="K233" s="101"/>
      <c r="L233" s="101"/>
      <c r="M233" s="73" t="str">
        <f t="shared" si="20"/>
        <v/>
      </c>
      <c r="N233" s="15"/>
      <c r="O233" s="73" t="str">
        <f t="shared" si="21"/>
        <v/>
      </c>
      <c r="P233" s="73">
        <f t="shared" si="22"/>
        <v>0</v>
      </c>
      <c r="Q233" s="73" t="str">
        <f t="shared" si="23"/>
        <v/>
      </c>
      <c r="R233" s="73" t="str">
        <f t="shared" si="24"/>
        <v/>
      </c>
      <c r="S233" s="73" t="str">
        <f t="shared" si="25"/>
        <v/>
      </c>
    </row>
    <row r="234" spans="3:19" ht="17.45" customHeight="1" x14ac:dyDescent="0.2">
      <c r="C234" s="99"/>
      <c r="D234" s="100"/>
      <c r="E234" s="101"/>
      <c r="F234" s="101"/>
      <c r="G234" s="101"/>
      <c r="H234" s="102"/>
      <c r="I234" s="101"/>
      <c r="J234" s="101"/>
      <c r="K234" s="101"/>
      <c r="L234" s="101"/>
      <c r="M234" s="73" t="str">
        <f t="shared" si="20"/>
        <v/>
      </c>
      <c r="N234" s="15"/>
      <c r="O234" s="73" t="str">
        <f t="shared" si="21"/>
        <v/>
      </c>
      <c r="P234" s="73">
        <f t="shared" si="22"/>
        <v>0</v>
      </c>
      <c r="Q234" s="73" t="str">
        <f t="shared" si="23"/>
        <v/>
      </c>
      <c r="R234" s="73" t="str">
        <f t="shared" si="24"/>
        <v/>
      </c>
      <c r="S234" s="73" t="str">
        <f t="shared" si="25"/>
        <v/>
      </c>
    </row>
    <row r="235" spans="3:19" ht="17.45" customHeight="1" x14ac:dyDescent="0.2">
      <c r="C235" s="99"/>
      <c r="D235" s="100"/>
      <c r="E235" s="101"/>
      <c r="F235" s="101"/>
      <c r="G235" s="101"/>
      <c r="H235" s="102"/>
      <c r="I235" s="101"/>
      <c r="J235" s="101"/>
      <c r="K235" s="101"/>
      <c r="L235" s="101"/>
      <c r="M235" s="73" t="str">
        <f t="shared" si="20"/>
        <v/>
      </c>
      <c r="N235" s="15"/>
      <c r="O235" s="73" t="str">
        <f t="shared" si="21"/>
        <v/>
      </c>
      <c r="P235" s="73">
        <f t="shared" si="22"/>
        <v>0</v>
      </c>
      <c r="Q235" s="73" t="str">
        <f t="shared" si="23"/>
        <v/>
      </c>
      <c r="R235" s="73" t="str">
        <f t="shared" si="24"/>
        <v/>
      </c>
      <c r="S235" s="73" t="str">
        <f t="shared" si="25"/>
        <v/>
      </c>
    </row>
    <row r="236" spans="3:19" ht="17.45" customHeight="1" x14ac:dyDescent="0.2">
      <c r="C236" s="99"/>
      <c r="D236" s="100"/>
      <c r="E236" s="101"/>
      <c r="F236" s="101"/>
      <c r="G236" s="101"/>
      <c r="H236" s="102"/>
      <c r="I236" s="101"/>
      <c r="J236" s="101"/>
      <c r="K236" s="101"/>
      <c r="L236" s="101"/>
      <c r="M236" s="73" t="str">
        <f t="shared" si="20"/>
        <v/>
      </c>
      <c r="N236" s="15"/>
      <c r="O236" s="73" t="str">
        <f t="shared" si="21"/>
        <v/>
      </c>
      <c r="P236" s="73">
        <f t="shared" si="22"/>
        <v>0</v>
      </c>
      <c r="Q236" s="73" t="str">
        <f t="shared" si="23"/>
        <v/>
      </c>
      <c r="R236" s="73" t="str">
        <f t="shared" si="24"/>
        <v/>
      </c>
      <c r="S236" s="73" t="str">
        <f t="shared" si="25"/>
        <v/>
      </c>
    </row>
    <row r="237" spans="3:19" ht="17.45" customHeight="1" x14ac:dyDescent="0.2">
      <c r="C237" s="99"/>
      <c r="D237" s="100"/>
      <c r="E237" s="101"/>
      <c r="F237" s="101"/>
      <c r="G237" s="101"/>
      <c r="H237" s="102"/>
      <c r="I237" s="101"/>
      <c r="J237" s="101"/>
      <c r="K237" s="101"/>
      <c r="L237" s="101"/>
      <c r="M237" s="73" t="str">
        <f t="shared" si="20"/>
        <v/>
      </c>
      <c r="N237" s="15"/>
      <c r="O237" s="73" t="str">
        <f t="shared" si="21"/>
        <v/>
      </c>
      <c r="P237" s="73">
        <f t="shared" si="22"/>
        <v>0</v>
      </c>
      <c r="Q237" s="73" t="str">
        <f t="shared" si="23"/>
        <v/>
      </c>
      <c r="R237" s="73" t="str">
        <f t="shared" si="24"/>
        <v/>
      </c>
      <c r="S237" s="73" t="str">
        <f t="shared" si="25"/>
        <v/>
      </c>
    </row>
    <row r="238" spans="3:19" ht="17.45" customHeight="1" x14ac:dyDescent="0.2">
      <c r="C238" s="99"/>
      <c r="D238" s="100"/>
      <c r="E238" s="101"/>
      <c r="F238" s="101"/>
      <c r="G238" s="101"/>
      <c r="H238" s="102"/>
      <c r="I238" s="101"/>
      <c r="J238" s="101"/>
      <c r="K238" s="101"/>
      <c r="L238" s="101"/>
      <c r="M238" s="73" t="str">
        <f t="shared" si="20"/>
        <v/>
      </c>
      <c r="N238" s="15"/>
      <c r="O238" s="73" t="str">
        <f t="shared" si="21"/>
        <v/>
      </c>
      <c r="P238" s="73">
        <f t="shared" si="22"/>
        <v>0</v>
      </c>
      <c r="Q238" s="73" t="str">
        <f t="shared" si="23"/>
        <v/>
      </c>
      <c r="R238" s="73" t="str">
        <f t="shared" si="24"/>
        <v/>
      </c>
      <c r="S238" s="73" t="str">
        <f t="shared" si="25"/>
        <v/>
      </c>
    </row>
    <row r="239" spans="3:19" ht="17.45" customHeight="1" x14ac:dyDescent="0.2">
      <c r="C239" s="99"/>
      <c r="D239" s="100"/>
      <c r="E239" s="101"/>
      <c r="F239" s="101"/>
      <c r="G239" s="101"/>
      <c r="H239" s="102"/>
      <c r="I239" s="101"/>
      <c r="J239" s="101"/>
      <c r="K239" s="101"/>
      <c r="L239" s="101"/>
      <c r="M239" s="73" t="str">
        <f t="shared" si="20"/>
        <v/>
      </c>
      <c r="N239" s="15"/>
      <c r="O239" s="73" t="str">
        <f t="shared" si="21"/>
        <v/>
      </c>
      <c r="P239" s="73">
        <f t="shared" si="22"/>
        <v>0</v>
      </c>
      <c r="Q239" s="73" t="str">
        <f t="shared" si="23"/>
        <v/>
      </c>
      <c r="R239" s="73" t="str">
        <f t="shared" si="24"/>
        <v/>
      </c>
      <c r="S239" s="73" t="str">
        <f t="shared" si="25"/>
        <v/>
      </c>
    </row>
    <row r="240" spans="3:19" ht="17.45" customHeight="1" x14ac:dyDescent="0.2">
      <c r="C240" s="99"/>
      <c r="D240" s="100"/>
      <c r="E240" s="101"/>
      <c r="F240" s="101"/>
      <c r="G240" s="101"/>
      <c r="H240" s="102"/>
      <c r="I240" s="101"/>
      <c r="J240" s="101"/>
      <c r="K240" s="101"/>
      <c r="L240" s="101"/>
      <c r="M240" s="73" t="str">
        <f t="shared" si="20"/>
        <v/>
      </c>
      <c r="N240" s="15"/>
      <c r="O240" s="73" t="str">
        <f t="shared" si="21"/>
        <v/>
      </c>
      <c r="P240" s="73">
        <f t="shared" si="22"/>
        <v>0</v>
      </c>
      <c r="Q240" s="73" t="str">
        <f t="shared" si="23"/>
        <v/>
      </c>
      <c r="R240" s="73" t="str">
        <f t="shared" si="24"/>
        <v/>
      </c>
      <c r="S240" s="73" t="str">
        <f t="shared" si="25"/>
        <v/>
      </c>
    </row>
    <row r="241" spans="3:19" ht="17.45" customHeight="1" x14ac:dyDescent="0.2">
      <c r="C241" s="99"/>
      <c r="D241" s="100"/>
      <c r="E241" s="101"/>
      <c r="F241" s="101"/>
      <c r="G241" s="101"/>
      <c r="H241" s="102"/>
      <c r="I241" s="101"/>
      <c r="J241" s="101"/>
      <c r="K241" s="101"/>
      <c r="L241" s="101"/>
      <c r="M241" s="73" t="str">
        <f t="shared" si="20"/>
        <v/>
      </c>
      <c r="N241" s="15"/>
      <c r="O241" s="73" t="str">
        <f t="shared" si="21"/>
        <v/>
      </c>
      <c r="P241" s="73">
        <f t="shared" si="22"/>
        <v>0</v>
      </c>
      <c r="Q241" s="73" t="str">
        <f t="shared" si="23"/>
        <v/>
      </c>
      <c r="R241" s="73" t="str">
        <f t="shared" si="24"/>
        <v/>
      </c>
      <c r="S241" s="73" t="str">
        <f t="shared" si="25"/>
        <v/>
      </c>
    </row>
    <row r="242" spans="3:19" ht="17.45" customHeight="1" x14ac:dyDescent="0.2">
      <c r="C242" s="99"/>
      <c r="D242" s="100"/>
      <c r="E242" s="101"/>
      <c r="F242" s="101"/>
      <c r="G242" s="101"/>
      <c r="H242" s="102"/>
      <c r="I242" s="101"/>
      <c r="J242" s="101"/>
      <c r="K242" s="101"/>
      <c r="L242" s="101"/>
      <c r="M242" s="73" t="str">
        <f t="shared" si="20"/>
        <v/>
      </c>
      <c r="N242" s="15"/>
      <c r="O242" s="73" t="str">
        <f t="shared" si="21"/>
        <v/>
      </c>
      <c r="P242" s="73">
        <f t="shared" si="22"/>
        <v>0</v>
      </c>
      <c r="Q242" s="73" t="str">
        <f t="shared" si="23"/>
        <v/>
      </c>
      <c r="R242" s="73" t="str">
        <f t="shared" si="24"/>
        <v/>
      </c>
      <c r="S242" s="73" t="str">
        <f t="shared" si="25"/>
        <v/>
      </c>
    </row>
    <row r="243" spans="3:19" ht="17.45" customHeight="1" x14ac:dyDescent="0.2">
      <c r="C243" s="99"/>
      <c r="D243" s="100"/>
      <c r="E243" s="101"/>
      <c r="F243" s="101"/>
      <c r="G243" s="101"/>
      <c r="H243" s="102"/>
      <c r="I243" s="101"/>
      <c r="J243" s="101"/>
      <c r="K243" s="101"/>
      <c r="L243" s="101"/>
      <c r="M243" s="73" t="str">
        <f t="shared" si="20"/>
        <v/>
      </c>
      <c r="N243" s="15"/>
      <c r="O243" s="73" t="str">
        <f t="shared" si="21"/>
        <v/>
      </c>
      <c r="P243" s="73">
        <f t="shared" si="22"/>
        <v>0</v>
      </c>
      <c r="Q243" s="73" t="str">
        <f t="shared" si="23"/>
        <v/>
      </c>
      <c r="R243" s="73" t="str">
        <f t="shared" si="24"/>
        <v/>
      </c>
      <c r="S243" s="73" t="str">
        <f t="shared" si="25"/>
        <v/>
      </c>
    </row>
    <row r="244" spans="3:19" ht="17.45" customHeight="1" x14ac:dyDescent="0.2">
      <c r="C244" s="99"/>
      <c r="D244" s="100"/>
      <c r="E244" s="101"/>
      <c r="F244" s="101"/>
      <c r="G244" s="101"/>
      <c r="H244" s="102"/>
      <c r="I244" s="101"/>
      <c r="J244" s="101"/>
      <c r="K244" s="101"/>
      <c r="L244" s="101"/>
      <c r="M244" s="73" t="str">
        <f t="shared" si="20"/>
        <v/>
      </c>
      <c r="N244" s="15"/>
      <c r="O244" s="73" t="str">
        <f t="shared" si="21"/>
        <v/>
      </c>
      <c r="P244" s="73">
        <f t="shared" si="22"/>
        <v>0</v>
      </c>
      <c r="Q244" s="73" t="str">
        <f t="shared" si="23"/>
        <v/>
      </c>
      <c r="R244" s="73" t="str">
        <f t="shared" si="24"/>
        <v/>
      </c>
      <c r="S244" s="73" t="str">
        <f t="shared" si="25"/>
        <v/>
      </c>
    </row>
    <row r="245" spans="3:19" ht="17.45" customHeight="1" x14ac:dyDescent="0.2">
      <c r="C245" s="99"/>
      <c r="D245" s="100"/>
      <c r="E245" s="101"/>
      <c r="F245" s="101"/>
      <c r="G245" s="101"/>
      <c r="H245" s="102"/>
      <c r="I245" s="101"/>
      <c r="J245" s="101"/>
      <c r="K245" s="101"/>
      <c r="L245" s="101"/>
      <c r="M245" s="73" t="str">
        <f t="shared" si="20"/>
        <v/>
      </c>
      <c r="N245" s="15"/>
      <c r="O245" s="73" t="str">
        <f t="shared" si="21"/>
        <v/>
      </c>
      <c r="P245" s="73">
        <f t="shared" si="22"/>
        <v>0</v>
      </c>
      <c r="Q245" s="73" t="str">
        <f t="shared" si="23"/>
        <v/>
      </c>
      <c r="R245" s="73" t="str">
        <f t="shared" si="24"/>
        <v/>
      </c>
      <c r="S245" s="73" t="str">
        <f t="shared" si="25"/>
        <v/>
      </c>
    </row>
    <row r="246" spans="3:19" ht="17.45" customHeight="1" x14ac:dyDescent="0.2">
      <c r="C246" s="99"/>
      <c r="D246" s="100"/>
      <c r="E246" s="101"/>
      <c r="F246" s="101"/>
      <c r="G246" s="101"/>
      <c r="H246" s="102"/>
      <c r="I246" s="101"/>
      <c r="J246" s="101"/>
      <c r="K246" s="101"/>
      <c r="L246" s="101"/>
      <c r="M246" s="73" t="str">
        <f t="shared" si="20"/>
        <v/>
      </c>
      <c r="N246" s="15"/>
      <c r="O246" s="73" t="str">
        <f t="shared" si="21"/>
        <v/>
      </c>
      <c r="P246" s="73">
        <f t="shared" si="22"/>
        <v>0</v>
      </c>
      <c r="Q246" s="73" t="str">
        <f t="shared" si="23"/>
        <v/>
      </c>
      <c r="R246" s="73" t="str">
        <f t="shared" si="24"/>
        <v/>
      </c>
      <c r="S246" s="73" t="str">
        <f t="shared" si="25"/>
        <v/>
      </c>
    </row>
    <row r="247" spans="3:19" ht="17.45" customHeight="1" x14ac:dyDescent="0.2">
      <c r="C247" s="99"/>
      <c r="D247" s="100"/>
      <c r="E247" s="101"/>
      <c r="F247" s="101"/>
      <c r="G247" s="101"/>
      <c r="H247" s="102"/>
      <c r="I247" s="101"/>
      <c r="J247" s="101"/>
      <c r="K247" s="101"/>
      <c r="L247" s="101"/>
      <c r="M247" s="73" t="str">
        <f t="shared" si="20"/>
        <v/>
      </c>
      <c r="N247" s="15"/>
      <c r="O247" s="73" t="str">
        <f t="shared" si="21"/>
        <v/>
      </c>
      <c r="P247" s="73">
        <f t="shared" si="22"/>
        <v>0</v>
      </c>
      <c r="Q247" s="73" t="str">
        <f t="shared" si="23"/>
        <v/>
      </c>
      <c r="R247" s="73" t="str">
        <f t="shared" si="24"/>
        <v/>
      </c>
      <c r="S247" s="73" t="str">
        <f t="shared" si="25"/>
        <v/>
      </c>
    </row>
    <row r="248" spans="3:19" ht="17.45" customHeight="1" x14ac:dyDescent="0.2">
      <c r="C248" s="99"/>
      <c r="D248" s="100"/>
      <c r="E248" s="101"/>
      <c r="F248" s="101"/>
      <c r="G248" s="101"/>
      <c r="H248" s="102"/>
      <c r="I248" s="101"/>
      <c r="J248" s="101"/>
      <c r="K248" s="101"/>
      <c r="L248" s="101"/>
      <c r="M248" s="73" t="str">
        <f t="shared" si="20"/>
        <v/>
      </c>
      <c r="N248" s="15"/>
      <c r="O248" s="73" t="str">
        <f t="shared" si="21"/>
        <v/>
      </c>
      <c r="P248" s="73">
        <f t="shared" si="22"/>
        <v>0</v>
      </c>
      <c r="Q248" s="73" t="str">
        <f t="shared" si="23"/>
        <v/>
      </c>
      <c r="R248" s="73" t="str">
        <f t="shared" si="24"/>
        <v/>
      </c>
      <c r="S248" s="73" t="str">
        <f t="shared" si="25"/>
        <v/>
      </c>
    </row>
    <row r="249" spans="3:19" ht="17.45" customHeight="1" x14ac:dyDescent="0.2">
      <c r="C249" s="99"/>
      <c r="D249" s="100"/>
      <c r="E249" s="101"/>
      <c r="F249" s="101"/>
      <c r="G249" s="101"/>
      <c r="H249" s="102"/>
      <c r="I249" s="101"/>
      <c r="J249" s="101"/>
      <c r="K249" s="101"/>
      <c r="L249" s="101"/>
      <c r="M249" s="73" t="str">
        <f t="shared" si="20"/>
        <v/>
      </c>
      <c r="N249" s="15"/>
      <c r="O249" s="73" t="str">
        <f t="shared" si="21"/>
        <v/>
      </c>
      <c r="P249" s="73">
        <f t="shared" si="22"/>
        <v>0</v>
      </c>
      <c r="Q249" s="73" t="str">
        <f t="shared" si="23"/>
        <v/>
      </c>
      <c r="R249" s="73" t="str">
        <f t="shared" si="24"/>
        <v/>
      </c>
      <c r="S249" s="73" t="str">
        <f t="shared" si="25"/>
        <v/>
      </c>
    </row>
    <row r="250" spans="3:19" ht="17.45" customHeight="1" x14ac:dyDescent="0.2">
      <c r="C250" s="99"/>
      <c r="D250" s="100"/>
      <c r="E250" s="101"/>
      <c r="F250" s="101"/>
      <c r="G250" s="101"/>
      <c r="H250" s="102"/>
      <c r="I250" s="101"/>
      <c r="J250" s="101"/>
      <c r="K250" s="101"/>
      <c r="L250" s="101"/>
      <c r="M250" s="73" t="str">
        <f t="shared" si="20"/>
        <v/>
      </c>
      <c r="N250" s="15"/>
      <c r="O250" s="73" t="str">
        <f t="shared" si="21"/>
        <v/>
      </c>
      <c r="P250" s="73">
        <f t="shared" si="22"/>
        <v>0</v>
      </c>
      <c r="Q250" s="73" t="str">
        <f t="shared" si="23"/>
        <v/>
      </c>
      <c r="R250" s="73" t="str">
        <f t="shared" si="24"/>
        <v/>
      </c>
      <c r="S250" s="73" t="str">
        <f t="shared" si="25"/>
        <v/>
      </c>
    </row>
    <row r="251" spans="3:19" ht="17.45" customHeight="1" x14ac:dyDescent="0.2">
      <c r="C251" s="99"/>
      <c r="D251" s="100"/>
      <c r="E251" s="101"/>
      <c r="F251" s="101"/>
      <c r="G251" s="101"/>
      <c r="H251" s="102"/>
      <c r="I251" s="101"/>
      <c r="J251" s="101"/>
      <c r="K251" s="101"/>
      <c r="L251" s="101"/>
      <c r="M251" s="73" t="str">
        <f t="shared" si="20"/>
        <v/>
      </c>
      <c r="N251" s="15"/>
      <c r="O251" s="73" t="str">
        <f t="shared" si="21"/>
        <v/>
      </c>
      <c r="P251" s="73">
        <f t="shared" si="22"/>
        <v>0</v>
      </c>
      <c r="Q251" s="73" t="str">
        <f t="shared" si="23"/>
        <v/>
      </c>
      <c r="R251" s="73" t="str">
        <f t="shared" si="24"/>
        <v/>
      </c>
      <c r="S251" s="73" t="str">
        <f t="shared" si="25"/>
        <v/>
      </c>
    </row>
    <row r="252" spans="3:19" ht="17.45" customHeight="1" x14ac:dyDescent="0.2">
      <c r="C252" s="99"/>
      <c r="D252" s="100"/>
      <c r="E252" s="101"/>
      <c r="F252" s="101"/>
      <c r="G252" s="101"/>
      <c r="H252" s="102"/>
      <c r="I252" s="101"/>
      <c r="J252" s="101"/>
      <c r="K252" s="101"/>
      <c r="L252" s="101"/>
      <c r="M252" s="73" t="str">
        <f t="shared" si="20"/>
        <v/>
      </c>
      <c r="N252" s="15"/>
      <c r="O252" s="73" t="str">
        <f t="shared" si="21"/>
        <v/>
      </c>
      <c r="P252" s="73">
        <f t="shared" si="22"/>
        <v>0</v>
      </c>
      <c r="Q252" s="73" t="str">
        <f t="shared" si="23"/>
        <v/>
      </c>
      <c r="R252" s="73" t="str">
        <f t="shared" si="24"/>
        <v/>
      </c>
      <c r="S252" s="73" t="str">
        <f t="shared" si="25"/>
        <v/>
      </c>
    </row>
    <row r="253" spans="3:19" ht="17.45" customHeight="1" x14ac:dyDescent="0.2">
      <c r="C253" s="99"/>
      <c r="D253" s="100"/>
      <c r="E253" s="101"/>
      <c r="F253" s="101"/>
      <c r="G253" s="101"/>
      <c r="H253" s="102"/>
      <c r="I253" s="101"/>
      <c r="J253" s="101"/>
      <c r="K253" s="101"/>
      <c r="L253" s="101"/>
      <c r="M253" s="73" t="str">
        <f t="shared" si="20"/>
        <v/>
      </c>
      <c r="N253" s="15"/>
      <c r="O253" s="73" t="str">
        <f t="shared" si="21"/>
        <v/>
      </c>
      <c r="P253" s="73">
        <f t="shared" si="22"/>
        <v>0</v>
      </c>
      <c r="Q253" s="73" t="str">
        <f t="shared" si="23"/>
        <v/>
      </c>
      <c r="R253" s="73" t="str">
        <f t="shared" si="24"/>
        <v/>
      </c>
      <c r="S253" s="73" t="str">
        <f t="shared" si="25"/>
        <v/>
      </c>
    </row>
    <row r="254" spans="3:19" ht="17.45" customHeight="1" x14ac:dyDescent="0.2">
      <c r="C254" s="99"/>
      <c r="D254" s="100"/>
      <c r="E254" s="101"/>
      <c r="F254" s="101"/>
      <c r="G254" s="101"/>
      <c r="H254" s="102"/>
      <c r="I254" s="101"/>
      <c r="J254" s="101"/>
      <c r="K254" s="101"/>
      <c r="L254" s="101"/>
      <c r="M254" s="73" t="str">
        <f t="shared" si="20"/>
        <v/>
      </c>
      <c r="N254" s="15"/>
      <c r="O254" s="73" t="str">
        <f t="shared" si="21"/>
        <v/>
      </c>
      <c r="P254" s="73">
        <f t="shared" si="22"/>
        <v>0</v>
      </c>
      <c r="Q254" s="73" t="str">
        <f t="shared" si="23"/>
        <v/>
      </c>
      <c r="R254" s="73" t="str">
        <f t="shared" si="24"/>
        <v/>
      </c>
      <c r="S254" s="73" t="str">
        <f t="shared" si="25"/>
        <v/>
      </c>
    </row>
    <row r="255" spans="3:19" ht="17.45" customHeight="1" x14ac:dyDescent="0.2">
      <c r="C255" s="99"/>
      <c r="D255" s="100"/>
      <c r="E255" s="101"/>
      <c r="F255" s="101"/>
      <c r="G255" s="101"/>
      <c r="H255" s="102"/>
      <c r="I255" s="101"/>
      <c r="J255" s="101"/>
      <c r="K255" s="101"/>
      <c r="L255" s="101"/>
      <c r="M255" s="73" t="str">
        <f t="shared" si="20"/>
        <v/>
      </c>
      <c r="N255" s="15"/>
      <c r="O255" s="73" t="str">
        <f t="shared" si="21"/>
        <v/>
      </c>
      <c r="P255" s="73">
        <f t="shared" si="22"/>
        <v>0</v>
      </c>
      <c r="Q255" s="73" t="str">
        <f t="shared" si="23"/>
        <v/>
      </c>
      <c r="R255" s="73" t="str">
        <f t="shared" si="24"/>
        <v/>
      </c>
      <c r="S255" s="73" t="str">
        <f t="shared" si="25"/>
        <v/>
      </c>
    </row>
    <row r="256" spans="3:19" ht="17.45" customHeight="1" x14ac:dyDescent="0.2">
      <c r="C256" s="99"/>
      <c r="D256" s="100"/>
      <c r="E256" s="101"/>
      <c r="F256" s="101"/>
      <c r="G256" s="101"/>
      <c r="H256" s="102"/>
      <c r="I256" s="101"/>
      <c r="J256" s="101"/>
      <c r="K256" s="101"/>
      <c r="L256" s="101"/>
      <c r="M256" s="73" t="str">
        <f t="shared" si="20"/>
        <v/>
      </c>
      <c r="N256" s="15"/>
      <c r="O256" s="73" t="str">
        <f t="shared" si="21"/>
        <v/>
      </c>
      <c r="P256" s="73">
        <f t="shared" si="22"/>
        <v>0</v>
      </c>
      <c r="Q256" s="73" t="str">
        <f t="shared" si="23"/>
        <v/>
      </c>
      <c r="R256" s="73" t="str">
        <f t="shared" si="24"/>
        <v/>
      </c>
      <c r="S256" s="73" t="str">
        <f t="shared" si="25"/>
        <v/>
      </c>
    </row>
    <row r="257" spans="3:19" ht="17.45" customHeight="1" x14ac:dyDescent="0.2">
      <c r="C257" s="99"/>
      <c r="D257" s="100"/>
      <c r="E257" s="101"/>
      <c r="F257" s="101"/>
      <c r="G257" s="101"/>
      <c r="H257" s="102"/>
      <c r="I257" s="101"/>
      <c r="J257" s="101"/>
      <c r="K257" s="101"/>
      <c r="L257" s="101"/>
      <c r="M257" s="73" t="str">
        <f t="shared" si="20"/>
        <v/>
      </c>
      <c r="N257" s="15"/>
      <c r="O257" s="73" t="str">
        <f t="shared" si="21"/>
        <v/>
      </c>
      <c r="P257" s="73">
        <f t="shared" si="22"/>
        <v>0</v>
      </c>
      <c r="Q257" s="73" t="str">
        <f t="shared" si="23"/>
        <v/>
      </c>
      <c r="R257" s="73" t="str">
        <f t="shared" si="24"/>
        <v/>
      </c>
      <c r="S257" s="73" t="str">
        <f t="shared" si="25"/>
        <v/>
      </c>
    </row>
    <row r="258" spans="3:19" ht="17.45" customHeight="1" x14ac:dyDescent="0.2">
      <c r="C258" s="99"/>
      <c r="D258" s="100"/>
      <c r="E258" s="101"/>
      <c r="F258" s="101"/>
      <c r="G258" s="101"/>
      <c r="H258" s="102"/>
      <c r="I258" s="101"/>
      <c r="J258" s="101"/>
      <c r="K258" s="101"/>
      <c r="L258" s="101"/>
      <c r="M258" s="73" t="str">
        <f t="shared" si="20"/>
        <v/>
      </c>
      <c r="N258" s="15"/>
      <c r="O258" s="73" t="str">
        <f t="shared" si="21"/>
        <v/>
      </c>
      <c r="P258" s="73">
        <f t="shared" si="22"/>
        <v>0</v>
      </c>
      <c r="Q258" s="73" t="str">
        <f t="shared" si="23"/>
        <v/>
      </c>
      <c r="R258" s="73" t="str">
        <f t="shared" si="24"/>
        <v/>
      </c>
      <c r="S258" s="73" t="str">
        <f t="shared" si="25"/>
        <v/>
      </c>
    </row>
    <row r="259" spans="3:19" ht="17.45" customHeight="1" x14ac:dyDescent="0.2">
      <c r="C259" s="99"/>
      <c r="D259" s="100"/>
      <c r="E259" s="101"/>
      <c r="F259" s="101"/>
      <c r="G259" s="101"/>
      <c r="H259" s="102"/>
      <c r="I259" s="101"/>
      <c r="J259" s="101"/>
      <c r="K259" s="101"/>
      <c r="L259" s="101"/>
      <c r="M259" s="73" t="str">
        <f t="shared" si="20"/>
        <v/>
      </c>
      <c r="N259" s="15"/>
      <c r="O259" s="73" t="str">
        <f t="shared" si="21"/>
        <v/>
      </c>
      <c r="P259" s="73">
        <f t="shared" si="22"/>
        <v>0</v>
      </c>
      <c r="Q259" s="73" t="str">
        <f t="shared" si="23"/>
        <v/>
      </c>
      <c r="R259" s="73" t="str">
        <f t="shared" si="24"/>
        <v/>
      </c>
      <c r="S259" s="73" t="str">
        <f t="shared" si="25"/>
        <v/>
      </c>
    </row>
    <row r="260" spans="3:19" ht="17.45" customHeight="1" x14ac:dyDescent="0.2">
      <c r="C260" s="99"/>
      <c r="D260" s="100"/>
      <c r="E260" s="101"/>
      <c r="F260" s="101"/>
      <c r="G260" s="101"/>
      <c r="H260" s="102"/>
      <c r="I260" s="101"/>
      <c r="J260" s="101"/>
      <c r="K260" s="101"/>
      <c r="L260" s="101"/>
      <c r="M260" s="73" t="str">
        <f t="shared" si="20"/>
        <v/>
      </c>
      <c r="N260" s="15"/>
      <c r="O260" s="73" t="str">
        <f t="shared" si="21"/>
        <v/>
      </c>
      <c r="P260" s="73">
        <f t="shared" si="22"/>
        <v>0</v>
      </c>
      <c r="Q260" s="73" t="str">
        <f t="shared" si="23"/>
        <v/>
      </c>
      <c r="R260" s="73" t="str">
        <f t="shared" si="24"/>
        <v/>
      </c>
      <c r="S260" s="73" t="str">
        <f t="shared" si="25"/>
        <v/>
      </c>
    </row>
    <row r="261" spans="3:19" ht="17.45" customHeight="1" x14ac:dyDescent="0.2">
      <c r="C261" s="99"/>
      <c r="D261" s="100"/>
      <c r="E261" s="101"/>
      <c r="F261" s="101"/>
      <c r="G261" s="101"/>
      <c r="H261" s="102"/>
      <c r="I261" s="101"/>
      <c r="J261" s="101"/>
      <c r="K261" s="101"/>
      <c r="L261" s="101"/>
      <c r="M261" s="73" t="str">
        <f t="shared" si="20"/>
        <v/>
      </c>
      <c r="N261" s="15"/>
      <c r="O261" s="73" t="str">
        <f t="shared" si="21"/>
        <v/>
      </c>
      <c r="P261" s="73">
        <f t="shared" si="22"/>
        <v>0</v>
      </c>
      <c r="Q261" s="73" t="str">
        <f t="shared" si="23"/>
        <v/>
      </c>
      <c r="R261" s="73" t="str">
        <f t="shared" si="24"/>
        <v/>
      </c>
      <c r="S261" s="73" t="str">
        <f t="shared" si="25"/>
        <v/>
      </c>
    </row>
    <row r="262" spans="3:19" ht="17.45" customHeight="1" x14ac:dyDescent="0.2">
      <c r="C262" s="99"/>
      <c r="D262" s="100"/>
      <c r="E262" s="101"/>
      <c r="F262" s="101"/>
      <c r="G262" s="101"/>
      <c r="H262" s="102"/>
      <c r="I262" s="101"/>
      <c r="J262" s="101"/>
      <c r="K262" s="101"/>
      <c r="L262" s="101"/>
      <c r="M262" s="73" t="str">
        <f t="shared" si="20"/>
        <v/>
      </c>
      <c r="N262" s="15"/>
      <c r="O262" s="73" t="str">
        <f t="shared" si="21"/>
        <v/>
      </c>
      <c r="P262" s="73">
        <f t="shared" si="22"/>
        <v>0</v>
      </c>
      <c r="Q262" s="73" t="str">
        <f t="shared" si="23"/>
        <v/>
      </c>
      <c r="R262" s="73" t="str">
        <f t="shared" si="24"/>
        <v/>
      </c>
      <c r="S262" s="73" t="str">
        <f t="shared" si="25"/>
        <v/>
      </c>
    </row>
    <row r="263" spans="3:19" ht="17.45" customHeight="1" x14ac:dyDescent="0.2">
      <c r="C263" s="99"/>
      <c r="D263" s="100"/>
      <c r="E263" s="101"/>
      <c r="F263" s="101"/>
      <c r="G263" s="101"/>
      <c r="H263" s="102"/>
      <c r="I263" s="101"/>
      <c r="J263" s="101"/>
      <c r="K263" s="101"/>
      <c r="L263" s="101"/>
      <c r="M263" s="73" t="str">
        <f t="shared" si="20"/>
        <v/>
      </c>
      <c r="N263" s="15"/>
      <c r="O263" s="73" t="str">
        <f t="shared" si="21"/>
        <v/>
      </c>
      <c r="P263" s="73">
        <f t="shared" si="22"/>
        <v>0</v>
      </c>
      <c r="Q263" s="73" t="str">
        <f t="shared" si="23"/>
        <v/>
      </c>
      <c r="R263" s="73" t="str">
        <f t="shared" si="24"/>
        <v/>
      </c>
      <c r="S263" s="73" t="str">
        <f t="shared" si="25"/>
        <v/>
      </c>
    </row>
    <row r="264" spans="3:19" ht="17.45" customHeight="1" x14ac:dyDescent="0.2">
      <c r="C264" s="99"/>
      <c r="D264" s="100"/>
      <c r="E264" s="101"/>
      <c r="F264" s="101"/>
      <c r="G264" s="101"/>
      <c r="H264" s="102"/>
      <c r="I264" s="101"/>
      <c r="J264" s="101"/>
      <c r="K264" s="101"/>
      <c r="L264" s="101"/>
      <c r="M264" s="73" t="str">
        <f t="shared" si="20"/>
        <v/>
      </c>
      <c r="N264" s="15"/>
      <c r="O264" s="73" t="str">
        <f t="shared" si="21"/>
        <v/>
      </c>
      <c r="P264" s="73">
        <f t="shared" si="22"/>
        <v>0</v>
      </c>
      <c r="Q264" s="73" t="str">
        <f t="shared" si="23"/>
        <v/>
      </c>
      <c r="R264" s="73" t="str">
        <f t="shared" si="24"/>
        <v/>
      </c>
      <c r="S264" s="73" t="str">
        <f t="shared" si="25"/>
        <v/>
      </c>
    </row>
    <row r="265" spans="3:19" ht="17.45" customHeight="1" x14ac:dyDescent="0.2">
      <c r="C265" s="99"/>
      <c r="D265" s="100"/>
      <c r="E265" s="101"/>
      <c r="F265" s="101"/>
      <c r="G265" s="101"/>
      <c r="H265" s="102"/>
      <c r="I265" s="101"/>
      <c r="J265" s="101"/>
      <c r="K265" s="101"/>
      <c r="L265" s="101"/>
      <c r="M265" s="73" t="str">
        <f t="shared" si="20"/>
        <v/>
      </c>
      <c r="N265" s="15"/>
      <c r="O265" s="73" t="str">
        <f t="shared" si="21"/>
        <v/>
      </c>
      <c r="P265" s="73">
        <f t="shared" si="22"/>
        <v>0</v>
      </c>
      <c r="Q265" s="73" t="str">
        <f t="shared" si="23"/>
        <v/>
      </c>
      <c r="R265" s="73" t="str">
        <f t="shared" si="24"/>
        <v/>
      </c>
      <c r="S265" s="73" t="str">
        <f t="shared" si="25"/>
        <v/>
      </c>
    </row>
    <row r="266" spans="3:19" ht="17.45" customHeight="1" x14ac:dyDescent="0.2">
      <c r="C266" s="99"/>
      <c r="D266" s="100"/>
      <c r="E266" s="101"/>
      <c r="F266" s="101"/>
      <c r="G266" s="101"/>
      <c r="H266" s="102"/>
      <c r="I266" s="101"/>
      <c r="J266" s="101"/>
      <c r="K266" s="101"/>
      <c r="L266" s="101"/>
      <c r="M266" s="73" t="str">
        <f t="shared" si="20"/>
        <v/>
      </c>
      <c r="N266" s="15"/>
      <c r="O266" s="73" t="str">
        <f t="shared" si="21"/>
        <v/>
      </c>
      <c r="P266" s="73">
        <f t="shared" si="22"/>
        <v>0</v>
      </c>
      <c r="Q266" s="73" t="str">
        <f t="shared" si="23"/>
        <v/>
      </c>
      <c r="R266" s="73" t="str">
        <f t="shared" si="24"/>
        <v/>
      </c>
      <c r="S266" s="73" t="str">
        <f t="shared" si="25"/>
        <v/>
      </c>
    </row>
    <row r="267" spans="3:19" ht="17.45" customHeight="1" x14ac:dyDescent="0.2">
      <c r="C267" s="99"/>
      <c r="D267" s="100"/>
      <c r="E267" s="101"/>
      <c r="F267" s="101"/>
      <c r="G267" s="101"/>
      <c r="H267" s="102"/>
      <c r="I267" s="101"/>
      <c r="J267" s="101"/>
      <c r="K267" s="101"/>
      <c r="L267" s="101"/>
      <c r="M267" s="73" t="str">
        <f t="shared" si="20"/>
        <v/>
      </c>
      <c r="N267" s="15"/>
      <c r="O267" s="73" t="str">
        <f t="shared" si="21"/>
        <v/>
      </c>
      <c r="P267" s="73">
        <f t="shared" si="22"/>
        <v>0</v>
      </c>
      <c r="Q267" s="73" t="str">
        <f t="shared" si="23"/>
        <v/>
      </c>
      <c r="R267" s="73" t="str">
        <f t="shared" si="24"/>
        <v/>
      </c>
      <c r="S267" s="73" t="str">
        <f t="shared" si="25"/>
        <v/>
      </c>
    </row>
    <row r="268" spans="3:19" ht="17.45" customHeight="1" x14ac:dyDescent="0.2">
      <c r="C268" s="99"/>
      <c r="D268" s="100"/>
      <c r="E268" s="101"/>
      <c r="F268" s="101"/>
      <c r="G268" s="101"/>
      <c r="H268" s="102"/>
      <c r="I268" s="101"/>
      <c r="J268" s="101"/>
      <c r="K268" s="101"/>
      <c r="L268" s="101"/>
      <c r="M268" s="73" t="str">
        <f t="shared" si="20"/>
        <v/>
      </c>
      <c r="N268" s="15"/>
      <c r="O268" s="73" t="str">
        <f t="shared" si="21"/>
        <v/>
      </c>
      <c r="P268" s="73">
        <f t="shared" si="22"/>
        <v>0</v>
      </c>
      <c r="Q268" s="73" t="str">
        <f t="shared" si="23"/>
        <v/>
      </c>
      <c r="R268" s="73" t="str">
        <f t="shared" si="24"/>
        <v/>
      </c>
      <c r="S268" s="73" t="str">
        <f t="shared" si="25"/>
        <v/>
      </c>
    </row>
    <row r="269" spans="3:19" ht="17.45" customHeight="1" x14ac:dyDescent="0.2">
      <c r="C269" s="99"/>
      <c r="D269" s="100"/>
      <c r="E269" s="101"/>
      <c r="F269" s="101"/>
      <c r="G269" s="101"/>
      <c r="H269" s="102"/>
      <c r="I269" s="101"/>
      <c r="J269" s="101"/>
      <c r="K269" s="101"/>
      <c r="L269" s="101"/>
      <c r="M269" s="73" t="str">
        <f t="shared" si="20"/>
        <v/>
      </c>
      <c r="N269" s="15"/>
      <c r="O269" s="73" t="str">
        <f t="shared" si="21"/>
        <v/>
      </c>
      <c r="P269" s="73">
        <f t="shared" si="22"/>
        <v>0</v>
      </c>
      <c r="Q269" s="73" t="str">
        <f t="shared" si="23"/>
        <v/>
      </c>
      <c r="R269" s="73" t="str">
        <f t="shared" si="24"/>
        <v/>
      </c>
      <c r="S269" s="73" t="str">
        <f t="shared" si="25"/>
        <v/>
      </c>
    </row>
    <row r="270" spans="3:19" ht="17.45" customHeight="1" x14ac:dyDescent="0.2">
      <c r="C270" s="99"/>
      <c r="D270" s="100"/>
      <c r="E270" s="101"/>
      <c r="F270" s="101"/>
      <c r="G270" s="101"/>
      <c r="H270" s="102"/>
      <c r="I270" s="101"/>
      <c r="J270" s="101"/>
      <c r="K270" s="101"/>
      <c r="L270" s="101"/>
      <c r="M270" s="73" t="str">
        <f t="shared" ref="M270:M333" si="26">IF(G270&amp;I270&amp;J270&amp;K270&amp;L270="","",G270+I270+J270-K270-L270)</f>
        <v/>
      </c>
      <c r="N270" s="15"/>
      <c r="O270" s="73" t="str">
        <f t="shared" si="21"/>
        <v/>
      </c>
      <c r="P270" s="73">
        <f t="shared" si="22"/>
        <v>0</v>
      </c>
      <c r="Q270" s="73" t="str">
        <f t="shared" si="23"/>
        <v/>
      </c>
      <c r="R270" s="73" t="str">
        <f t="shared" si="24"/>
        <v/>
      </c>
      <c r="S270" s="73" t="str">
        <f t="shared" si="25"/>
        <v/>
      </c>
    </row>
    <row r="271" spans="3:19" ht="17.45" customHeight="1" x14ac:dyDescent="0.2">
      <c r="C271" s="99"/>
      <c r="D271" s="100"/>
      <c r="E271" s="101"/>
      <c r="F271" s="101"/>
      <c r="G271" s="101"/>
      <c r="H271" s="102"/>
      <c r="I271" s="101"/>
      <c r="J271" s="101"/>
      <c r="K271" s="101"/>
      <c r="L271" s="101"/>
      <c r="M271" s="73" t="str">
        <f t="shared" si="26"/>
        <v/>
      </c>
      <c r="N271" s="15"/>
      <c r="O271" s="73" t="str">
        <f t="shared" ref="O271:O334" si="27">IF($H271="E",G271,"")</f>
        <v/>
      </c>
      <c r="P271" s="73">
        <f t="shared" si="22"/>
        <v>0</v>
      </c>
      <c r="Q271" s="73" t="str">
        <f t="shared" si="23"/>
        <v/>
      </c>
      <c r="R271" s="73" t="str">
        <f t="shared" si="24"/>
        <v/>
      </c>
      <c r="S271" s="73" t="str">
        <f t="shared" si="25"/>
        <v/>
      </c>
    </row>
    <row r="272" spans="3:19" ht="17.45" customHeight="1" x14ac:dyDescent="0.2">
      <c r="C272" s="99"/>
      <c r="D272" s="100"/>
      <c r="E272" s="101"/>
      <c r="F272" s="101"/>
      <c r="G272" s="101"/>
      <c r="H272" s="102"/>
      <c r="I272" s="101"/>
      <c r="J272" s="101"/>
      <c r="K272" s="101"/>
      <c r="L272" s="101"/>
      <c r="M272" s="73" t="str">
        <f t="shared" si="26"/>
        <v/>
      </c>
      <c r="N272" s="15"/>
      <c r="O272" s="73" t="str">
        <f t="shared" si="27"/>
        <v/>
      </c>
      <c r="P272" s="73">
        <f t="shared" ref="P272:P335" si="28">IF($H272=0%,G272,"")</f>
        <v>0</v>
      </c>
      <c r="Q272" s="73" t="str">
        <f t="shared" ref="Q272:Q335" si="29">IF(OR($H272=2%,$H272=6%,$H272=8%),$I272/$H272,"")</f>
        <v/>
      </c>
      <c r="R272" s="73" t="str">
        <f t="shared" ref="R272:R335" si="30">IF(OR($H272=15%,$H272=16%),$I272/$H272,"")</f>
        <v/>
      </c>
      <c r="S272" s="73" t="str">
        <f t="shared" ref="S272:S335" si="31">IF($H272=8%,$I272/$H272,"")</f>
        <v/>
      </c>
    </row>
    <row r="273" spans="3:19" ht="17.45" customHeight="1" x14ac:dyDescent="0.2">
      <c r="C273" s="99"/>
      <c r="D273" s="100"/>
      <c r="E273" s="101"/>
      <c r="F273" s="101"/>
      <c r="G273" s="101"/>
      <c r="H273" s="102"/>
      <c r="I273" s="101"/>
      <c r="J273" s="101"/>
      <c r="K273" s="101"/>
      <c r="L273" s="101"/>
      <c r="M273" s="73" t="str">
        <f t="shared" si="26"/>
        <v/>
      </c>
      <c r="N273" s="15"/>
      <c r="O273" s="73" t="str">
        <f t="shared" si="27"/>
        <v/>
      </c>
      <c r="P273" s="73">
        <f t="shared" si="28"/>
        <v>0</v>
      </c>
      <c r="Q273" s="73" t="str">
        <f t="shared" si="29"/>
        <v/>
      </c>
      <c r="R273" s="73" t="str">
        <f t="shared" si="30"/>
        <v/>
      </c>
      <c r="S273" s="73" t="str">
        <f t="shared" si="31"/>
        <v/>
      </c>
    </row>
    <row r="274" spans="3:19" ht="17.45" customHeight="1" x14ac:dyDescent="0.2">
      <c r="C274" s="99"/>
      <c r="D274" s="100"/>
      <c r="E274" s="101"/>
      <c r="F274" s="101"/>
      <c r="G274" s="101"/>
      <c r="H274" s="102"/>
      <c r="I274" s="101"/>
      <c r="J274" s="101"/>
      <c r="K274" s="101"/>
      <c r="L274" s="101"/>
      <c r="M274" s="73" t="str">
        <f t="shared" si="26"/>
        <v/>
      </c>
      <c r="N274" s="15"/>
      <c r="O274" s="73" t="str">
        <f t="shared" si="27"/>
        <v/>
      </c>
      <c r="P274" s="73">
        <f t="shared" si="28"/>
        <v>0</v>
      </c>
      <c r="Q274" s="73" t="str">
        <f t="shared" si="29"/>
        <v/>
      </c>
      <c r="R274" s="73" t="str">
        <f t="shared" si="30"/>
        <v/>
      </c>
      <c r="S274" s="73" t="str">
        <f t="shared" si="31"/>
        <v/>
      </c>
    </row>
    <row r="275" spans="3:19" ht="17.45" customHeight="1" x14ac:dyDescent="0.2">
      <c r="C275" s="99"/>
      <c r="D275" s="100"/>
      <c r="E275" s="101"/>
      <c r="F275" s="101"/>
      <c r="G275" s="101"/>
      <c r="H275" s="102"/>
      <c r="I275" s="101"/>
      <c r="J275" s="101"/>
      <c r="K275" s="101"/>
      <c r="L275" s="101"/>
      <c r="M275" s="73" t="str">
        <f t="shared" si="26"/>
        <v/>
      </c>
      <c r="N275" s="15"/>
      <c r="O275" s="73" t="str">
        <f t="shared" si="27"/>
        <v/>
      </c>
      <c r="P275" s="73">
        <f t="shared" si="28"/>
        <v>0</v>
      </c>
      <c r="Q275" s="73" t="str">
        <f t="shared" si="29"/>
        <v/>
      </c>
      <c r="R275" s="73" t="str">
        <f t="shared" si="30"/>
        <v/>
      </c>
      <c r="S275" s="73" t="str">
        <f t="shared" si="31"/>
        <v/>
      </c>
    </row>
    <row r="276" spans="3:19" ht="17.45" customHeight="1" x14ac:dyDescent="0.2">
      <c r="C276" s="99"/>
      <c r="D276" s="100"/>
      <c r="E276" s="101"/>
      <c r="F276" s="101"/>
      <c r="G276" s="101"/>
      <c r="H276" s="102"/>
      <c r="I276" s="101"/>
      <c r="J276" s="101"/>
      <c r="K276" s="101"/>
      <c r="L276" s="101"/>
      <c r="M276" s="73" t="str">
        <f t="shared" si="26"/>
        <v/>
      </c>
      <c r="N276" s="15"/>
      <c r="O276" s="73" t="str">
        <f t="shared" si="27"/>
        <v/>
      </c>
      <c r="P276" s="73">
        <f t="shared" si="28"/>
        <v>0</v>
      </c>
      <c r="Q276" s="73" t="str">
        <f t="shared" si="29"/>
        <v/>
      </c>
      <c r="R276" s="73" t="str">
        <f t="shared" si="30"/>
        <v/>
      </c>
      <c r="S276" s="73" t="str">
        <f t="shared" si="31"/>
        <v/>
      </c>
    </row>
    <row r="277" spans="3:19" ht="17.45" customHeight="1" x14ac:dyDescent="0.2">
      <c r="C277" s="99"/>
      <c r="D277" s="100"/>
      <c r="E277" s="101"/>
      <c r="F277" s="101"/>
      <c r="G277" s="101"/>
      <c r="H277" s="102"/>
      <c r="I277" s="101"/>
      <c r="J277" s="101"/>
      <c r="K277" s="101"/>
      <c r="L277" s="101"/>
      <c r="M277" s="73" t="str">
        <f t="shared" si="26"/>
        <v/>
      </c>
      <c r="N277" s="15"/>
      <c r="O277" s="73" t="str">
        <f t="shared" si="27"/>
        <v/>
      </c>
      <c r="P277" s="73">
        <f t="shared" si="28"/>
        <v>0</v>
      </c>
      <c r="Q277" s="73" t="str">
        <f t="shared" si="29"/>
        <v/>
      </c>
      <c r="R277" s="73" t="str">
        <f t="shared" si="30"/>
        <v/>
      </c>
      <c r="S277" s="73" t="str">
        <f t="shared" si="31"/>
        <v/>
      </c>
    </row>
    <row r="278" spans="3:19" ht="17.45" customHeight="1" x14ac:dyDescent="0.2">
      <c r="C278" s="99"/>
      <c r="D278" s="100"/>
      <c r="E278" s="101"/>
      <c r="F278" s="101"/>
      <c r="G278" s="101"/>
      <c r="H278" s="102"/>
      <c r="I278" s="101"/>
      <c r="J278" s="101"/>
      <c r="K278" s="101"/>
      <c r="L278" s="101"/>
      <c r="M278" s="73" t="str">
        <f t="shared" si="26"/>
        <v/>
      </c>
      <c r="N278" s="15"/>
      <c r="O278" s="73" t="str">
        <f t="shared" si="27"/>
        <v/>
      </c>
      <c r="P278" s="73">
        <f t="shared" si="28"/>
        <v>0</v>
      </c>
      <c r="Q278" s="73" t="str">
        <f t="shared" si="29"/>
        <v/>
      </c>
      <c r="R278" s="73" t="str">
        <f t="shared" si="30"/>
        <v/>
      </c>
      <c r="S278" s="73" t="str">
        <f t="shared" si="31"/>
        <v/>
      </c>
    </row>
    <row r="279" spans="3:19" ht="17.45" customHeight="1" x14ac:dyDescent="0.2">
      <c r="C279" s="99"/>
      <c r="D279" s="100"/>
      <c r="E279" s="101"/>
      <c r="F279" s="101"/>
      <c r="G279" s="101"/>
      <c r="H279" s="102"/>
      <c r="I279" s="101"/>
      <c r="J279" s="101"/>
      <c r="K279" s="101"/>
      <c r="L279" s="101"/>
      <c r="M279" s="73" t="str">
        <f t="shared" si="26"/>
        <v/>
      </c>
      <c r="N279" s="15"/>
      <c r="O279" s="73" t="str">
        <f t="shared" si="27"/>
        <v/>
      </c>
      <c r="P279" s="73">
        <f t="shared" si="28"/>
        <v>0</v>
      </c>
      <c r="Q279" s="73" t="str">
        <f t="shared" si="29"/>
        <v/>
      </c>
      <c r="R279" s="73" t="str">
        <f t="shared" si="30"/>
        <v/>
      </c>
      <c r="S279" s="73" t="str">
        <f t="shared" si="31"/>
        <v/>
      </c>
    </row>
    <row r="280" spans="3:19" ht="17.45" customHeight="1" x14ac:dyDescent="0.2">
      <c r="C280" s="99"/>
      <c r="D280" s="100"/>
      <c r="E280" s="101"/>
      <c r="F280" s="101"/>
      <c r="G280" s="101"/>
      <c r="H280" s="102"/>
      <c r="I280" s="101"/>
      <c r="J280" s="101"/>
      <c r="K280" s="101"/>
      <c r="L280" s="101"/>
      <c r="M280" s="73" t="str">
        <f t="shared" si="26"/>
        <v/>
      </c>
      <c r="N280" s="15"/>
      <c r="O280" s="73" t="str">
        <f t="shared" si="27"/>
        <v/>
      </c>
      <c r="P280" s="73">
        <f t="shared" si="28"/>
        <v>0</v>
      </c>
      <c r="Q280" s="73" t="str">
        <f t="shared" si="29"/>
        <v/>
      </c>
      <c r="R280" s="73" t="str">
        <f t="shared" si="30"/>
        <v/>
      </c>
      <c r="S280" s="73" t="str">
        <f t="shared" si="31"/>
        <v/>
      </c>
    </row>
    <row r="281" spans="3:19" ht="17.45" customHeight="1" x14ac:dyDescent="0.2">
      <c r="C281" s="99"/>
      <c r="D281" s="100"/>
      <c r="E281" s="101"/>
      <c r="F281" s="101"/>
      <c r="G281" s="101"/>
      <c r="H281" s="102"/>
      <c r="I281" s="101"/>
      <c r="J281" s="101"/>
      <c r="K281" s="101"/>
      <c r="L281" s="101"/>
      <c r="M281" s="73" t="str">
        <f t="shared" si="26"/>
        <v/>
      </c>
      <c r="N281" s="15"/>
      <c r="O281" s="73" t="str">
        <f t="shared" si="27"/>
        <v/>
      </c>
      <c r="P281" s="73">
        <f t="shared" si="28"/>
        <v>0</v>
      </c>
      <c r="Q281" s="73" t="str">
        <f t="shared" si="29"/>
        <v/>
      </c>
      <c r="R281" s="73" t="str">
        <f t="shared" si="30"/>
        <v/>
      </c>
      <c r="S281" s="73" t="str">
        <f t="shared" si="31"/>
        <v/>
      </c>
    </row>
    <row r="282" spans="3:19" ht="17.45" customHeight="1" x14ac:dyDescent="0.2">
      <c r="C282" s="99"/>
      <c r="D282" s="100"/>
      <c r="E282" s="101"/>
      <c r="F282" s="101"/>
      <c r="G282" s="101"/>
      <c r="H282" s="102"/>
      <c r="I282" s="101"/>
      <c r="J282" s="101"/>
      <c r="K282" s="101"/>
      <c r="L282" s="101"/>
      <c r="M282" s="73" t="str">
        <f t="shared" si="26"/>
        <v/>
      </c>
      <c r="N282" s="15"/>
      <c r="O282" s="73" t="str">
        <f t="shared" si="27"/>
        <v/>
      </c>
      <c r="P282" s="73">
        <f t="shared" si="28"/>
        <v>0</v>
      </c>
      <c r="Q282" s="73" t="str">
        <f t="shared" si="29"/>
        <v/>
      </c>
      <c r="R282" s="73" t="str">
        <f t="shared" si="30"/>
        <v/>
      </c>
      <c r="S282" s="73" t="str">
        <f t="shared" si="31"/>
        <v/>
      </c>
    </row>
    <row r="283" spans="3:19" ht="17.45" customHeight="1" x14ac:dyDescent="0.2">
      <c r="C283" s="99"/>
      <c r="D283" s="100"/>
      <c r="E283" s="101"/>
      <c r="F283" s="101"/>
      <c r="G283" s="101"/>
      <c r="H283" s="102"/>
      <c r="I283" s="101"/>
      <c r="J283" s="101"/>
      <c r="K283" s="101"/>
      <c r="L283" s="101"/>
      <c r="M283" s="73" t="str">
        <f t="shared" si="26"/>
        <v/>
      </c>
      <c r="N283" s="15"/>
      <c r="O283" s="73" t="str">
        <f t="shared" si="27"/>
        <v/>
      </c>
      <c r="P283" s="73">
        <f t="shared" si="28"/>
        <v>0</v>
      </c>
      <c r="Q283" s="73" t="str">
        <f t="shared" si="29"/>
        <v/>
      </c>
      <c r="R283" s="73" t="str">
        <f t="shared" si="30"/>
        <v/>
      </c>
      <c r="S283" s="73" t="str">
        <f t="shared" si="31"/>
        <v/>
      </c>
    </row>
    <row r="284" spans="3:19" ht="17.45" customHeight="1" x14ac:dyDescent="0.2">
      <c r="C284" s="99"/>
      <c r="D284" s="100"/>
      <c r="E284" s="101"/>
      <c r="F284" s="101"/>
      <c r="G284" s="101"/>
      <c r="H284" s="102"/>
      <c r="I284" s="101"/>
      <c r="J284" s="101"/>
      <c r="K284" s="101"/>
      <c r="L284" s="101"/>
      <c r="M284" s="73" t="str">
        <f t="shared" si="26"/>
        <v/>
      </c>
      <c r="N284" s="15"/>
      <c r="O284" s="73" t="str">
        <f t="shared" si="27"/>
        <v/>
      </c>
      <c r="P284" s="73">
        <f t="shared" si="28"/>
        <v>0</v>
      </c>
      <c r="Q284" s="73" t="str">
        <f t="shared" si="29"/>
        <v/>
      </c>
      <c r="R284" s="73" t="str">
        <f t="shared" si="30"/>
        <v/>
      </c>
      <c r="S284" s="73" t="str">
        <f t="shared" si="31"/>
        <v/>
      </c>
    </row>
    <row r="285" spans="3:19" ht="17.45" customHeight="1" x14ac:dyDescent="0.2">
      <c r="C285" s="99"/>
      <c r="D285" s="100"/>
      <c r="E285" s="101"/>
      <c r="F285" s="101"/>
      <c r="G285" s="101"/>
      <c r="H285" s="102"/>
      <c r="I285" s="101"/>
      <c r="J285" s="101"/>
      <c r="K285" s="101"/>
      <c r="L285" s="101"/>
      <c r="M285" s="73" t="str">
        <f t="shared" si="26"/>
        <v/>
      </c>
      <c r="N285" s="15"/>
      <c r="O285" s="73" t="str">
        <f t="shared" si="27"/>
        <v/>
      </c>
      <c r="P285" s="73">
        <f t="shared" si="28"/>
        <v>0</v>
      </c>
      <c r="Q285" s="73" t="str">
        <f t="shared" si="29"/>
        <v/>
      </c>
      <c r="R285" s="73" t="str">
        <f t="shared" si="30"/>
        <v/>
      </c>
      <c r="S285" s="73" t="str">
        <f t="shared" si="31"/>
        <v/>
      </c>
    </row>
    <row r="286" spans="3:19" ht="17.45" customHeight="1" x14ac:dyDescent="0.2">
      <c r="C286" s="99"/>
      <c r="D286" s="100"/>
      <c r="E286" s="101"/>
      <c r="F286" s="101"/>
      <c r="G286" s="101"/>
      <c r="H286" s="102"/>
      <c r="I286" s="101"/>
      <c r="J286" s="101"/>
      <c r="K286" s="101"/>
      <c r="L286" s="101"/>
      <c r="M286" s="73" t="str">
        <f t="shared" si="26"/>
        <v/>
      </c>
      <c r="N286" s="15"/>
      <c r="O286" s="73" t="str">
        <f t="shared" si="27"/>
        <v/>
      </c>
      <c r="P286" s="73">
        <f t="shared" si="28"/>
        <v>0</v>
      </c>
      <c r="Q286" s="73" t="str">
        <f t="shared" si="29"/>
        <v/>
      </c>
      <c r="R286" s="73" t="str">
        <f t="shared" si="30"/>
        <v/>
      </c>
      <c r="S286" s="73" t="str">
        <f t="shared" si="31"/>
        <v/>
      </c>
    </row>
    <row r="287" spans="3:19" ht="17.45" customHeight="1" x14ac:dyDescent="0.2">
      <c r="C287" s="99"/>
      <c r="D287" s="100"/>
      <c r="E287" s="101"/>
      <c r="F287" s="101"/>
      <c r="G287" s="101"/>
      <c r="H287" s="102"/>
      <c r="I287" s="101"/>
      <c r="J287" s="101"/>
      <c r="K287" s="101"/>
      <c r="L287" s="101"/>
      <c r="M287" s="73" t="str">
        <f t="shared" si="26"/>
        <v/>
      </c>
      <c r="N287" s="15"/>
      <c r="O287" s="73" t="str">
        <f t="shared" si="27"/>
        <v/>
      </c>
      <c r="P287" s="73">
        <f t="shared" si="28"/>
        <v>0</v>
      </c>
      <c r="Q287" s="73" t="str">
        <f t="shared" si="29"/>
        <v/>
      </c>
      <c r="R287" s="73" t="str">
        <f t="shared" si="30"/>
        <v/>
      </c>
      <c r="S287" s="73" t="str">
        <f t="shared" si="31"/>
        <v/>
      </c>
    </row>
    <row r="288" spans="3:19" ht="17.45" customHeight="1" x14ac:dyDescent="0.2">
      <c r="C288" s="99"/>
      <c r="D288" s="100"/>
      <c r="E288" s="101"/>
      <c r="F288" s="101"/>
      <c r="G288" s="101"/>
      <c r="H288" s="102"/>
      <c r="I288" s="101"/>
      <c r="J288" s="101"/>
      <c r="K288" s="101"/>
      <c r="L288" s="101"/>
      <c r="M288" s="73" t="str">
        <f t="shared" si="26"/>
        <v/>
      </c>
      <c r="N288" s="15"/>
      <c r="O288" s="73" t="str">
        <f t="shared" si="27"/>
        <v/>
      </c>
      <c r="P288" s="73">
        <f t="shared" si="28"/>
        <v>0</v>
      </c>
      <c r="Q288" s="73" t="str">
        <f t="shared" si="29"/>
        <v/>
      </c>
      <c r="R288" s="73" t="str">
        <f t="shared" si="30"/>
        <v/>
      </c>
      <c r="S288" s="73" t="str">
        <f t="shared" si="31"/>
        <v/>
      </c>
    </row>
    <row r="289" spans="3:19" ht="17.45" customHeight="1" x14ac:dyDescent="0.2">
      <c r="C289" s="99"/>
      <c r="D289" s="100"/>
      <c r="E289" s="101"/>
      <c r="F289" s="101"/>
      <c r="G289" s="101"/>
      <c r="H289" s="102"/>
      <c r="I289" s="101"/>
      <c r="J289" s="101"/>
      <c r="K289" s="101"/>
      <c r="L289" s="101"/>
      <c r="M289" s="73" t="str">
        <f t="shared" si="26"/>
        <v/>
      </c>
      <c r="N289" s="15"/>
      <c r="O289" s="73" t="str">
        <f t="shared" si="27"/>
        <v/>
      </c>
      <c r="P289" s="73">
        <f t="shared" si="28"/>
        <v>0</v>
      </c>
      <c r="Q289" s="73" t="str">
        <f t="shared" si="29"/>
        <v/>
      </c>
      <c r="R289" s="73" t="str">
        <f t="shared" si="30"/>
        <v/>
      </c>
      <c r="S289" s="73" t="str">
        <f t="shared" si="31"/>
        <v/>
      </c>
    </row>
    <row r="290" spans="3:19" ht="17.45" customHeight="1" x14ac:dyDescent="0.2">
      <c r="C290" s="99"/>
      <c r="D290" s="100"/>
      <c r="E290" s="101"/>
      <c r="F290" s="101"/>
      <c r="G290" s="101"/>
      <c r="H290" s="102"/>
      <c r="I290" s="101"/>
      <c r="J290" s="101"/>
      <c r="K290" s="101"/>
      <c r="L290" s="101"/>
      <c r="M290" s="73" t="str">
        <f t="shared" si="26"/>
        <v/>
      </c>
      <c r="N290" s="15"/>
      <c r="O290" s="73" t="str">
        <f t="shared" si="27"/>
        <v/>
      </c>
      <c r="P290" s="73">
        <f t="shared" si="28"/>
        <v>0</v>
      </c>
      <c r="Q290" s="73" t="str">
        <f t="shared" si="29"/>
        <v/>
      </c>
      <c r="R290" s="73" t="str">
        <f t="shared" si="30"/>
        <v/>
      </c>
      <c r="S290" s="73" t="str">
        <f t="shared" si="31"/>
        <v/>
      </c>
    </row>
    <row r="291" spans="3:19" ht="17.45" customHeight="1" x14ac:dyDescent="0.2">
      <c r="C291" s="99"/>
      <c r="D291" s="100"/>
      <c r="E291" s="101"/>
      <c r="F291" s="101"/>
      <c r="G291" s="101"/>
      <c r="H291" s="102"/>
      <c r="I291" s="101"/>
      <c r="J291" s="101"/>
      <c r="K291" s="101"/>
      <c r="L291" s="101"/>
      <c r="M291" s="73" t="str">
        <f t="shared" si="26"/>
        <v/>
      </c>
      <c r="N291" s="15"/>
      <c r="O291" s="73" t="str">
        <f t="shared" si="27"/>
        <v/>
      </c>
      <c r="P291" s="73">
        <f t="shared" si="28"/>
        <v>0</v>
      </c>
      <c r="Q291" s="73" t="str">
        <f t="shared" si="29"/>
        <v/>
      </c>
      <c r="R291" s="73" t="str">
        <f t="shared" si="30"/>
        <v/>
      </c>
      <c r="S291" s="73" t="str">
        <f t="shared" si="31"/>
        <v/>
      </c>
    </row>
    <row r="292" spans="3:19" ht="17.45" customHeight="1" x14ac:dyDescent="0.2">
      <c r="C292" s="99"/>
      <c r="D292" s="100"/>
      <c r="E292" s="101"/>
      <c r="F292" s="101"/>
      <c r="G292" s="101"/>
      <c r="H292" s="102"/>
      <c r="I292" s="101"/>
      <c r="J292" s="101"/>
      <c r="K292" s="101"/>
      <c r="L292" s="101"/>
      <c r="M292" s="73" t="str">
        <f t="shared" si="26"/>
        <v/>
      </c>
      <c r="N292" s="15"/>
      <c r="O292" s="73" t="str">
        <f t="shared" si="27"/>
        <v/>
      </c>
      <c r="P292" s="73">
        <f t="shared" si="28"/>
        <v>0</v>
      </c>
      <c r="Q292" s="73" t="str">
        <f t="shared" si="29"/>
        <v/>
      </c>
      <c r="R292" s="73" t="str">
        <f t="shared" si="30"/>
        <v/>
      </c>
      <c r="S292" s="73" t="str">
        <f t="shared" si="31"/>
        <v/>
      </c>
    </row>
    <row r="293" spans="3:19" ht="17.45" customHeight="1" x14ac:dyDescent="0.2">
      <c r="C293" s="99"/>
      <c r="D293" s="100"/>
      <c r="E293" s="101"/>
      <c r="F293" s="101"/>
      <c r="G293" s="101"/>
      <c r="H293" s="102"/>
      <c r="I293" s="101"/>
      <c r="J293" s="101"/>
      <c r="K293" s="101"/>
      <c r="L293" s="101"/>
      <c r="M293" s="73" t="str">
        <f t="shared" si="26"/>
        <v/>
      </c>
      <c r="N293" s="15"/>
      <c r="O293" s="73" t="str">
        <f t="shared" si="27"/>
        <v/>
      </c>
      <c r="P293" s="73">
        <f t="shared" si="28"/>
        <v>0</v>
      </c>
      <c r="Q293" s="73" t="str">
        <f t="shared" si="29"/>
        <v/>
      </c>
      <c r="R293" s="73" t="str">
        <f t="shared" si="30"/>
        <v/>
      </c>
      <c r="S293" s="73" t="str">
        <f t="shared" si="31"/>
        <v/>
      </c>
    </row>
    <row r="294" spans="3:19" ht="17.45" customHeight="1" x14ac:dyDescent="0.2">
      <c r="C294" s="99"/>
      <c r="D294" s="100"/>
      <c r="E294" s="101"/>
      <c r="F294" s="101"/>
      <c r="G294" s="101"/>
      <c r="H294" s="102"/>
      <c r="I294" s="101"/>
      <c r="J294" s="101"/>
      <c r="K294" s="101"/>
      <c r="L294" s="101"/>
      <c r="M294" s="73" t="str">
        <f t="shared" si="26"/>
        <v/>
      </c>
      <c r="N294" s="15"/>
      <c r="O294" s="73" t="str">
        <f t="shared" si="27"/>
        <v/>
      </c>
      <c r="P294" s="73">
        <f t="shared" si="28"/>
        <v>0</v>
      </c>
      <c r="Q294" s="73" t="str">
        <f t="shared" si="29"/>
        <v/>
      </c>
      <c r="R294" s="73" t="str">
        <f t="shared" si="30"/>
        <v/>
      </c>
      <c r="S294" s="73" t="str">
        <f t="shared" si="31"/>
        <v/>
      </c>
    </row>
    <row r="295" spans="3:19" ht="17.45" customHeight="1" x14ac:dyDescent="0.2">
      <c r="C295" s="99"/>
      <c r="D295" s="100"/>
      <c r="E295" s="101"/>
      <c r="F295" s="101"/>
      <c r="G295" s="101"/>
      <c r="H295" s="102"/>
      <c r="I295" s="101"/>
      <c r="J295" s="101"/>
      <c r="K295" s="101"/>
      <c r="L295" s="101"/>
      <c r="M295" s="73" t="str">
        <f t="shared" si="26"/>
        <v/>
      </c>
      <c r="N295" s="15"/>
      <c r="O295" s="73" t="str">
        <f t="shared" si="27"/>
        <v/>
      </c>
      <c r="P295" s="73">
        <f t="shared" si="28"/>
        <v>0</v>
      </c>
      <c r="Q295" s="73" t="str">
        <f t="shared" si="29"/>
        <v/>
      </c>
      <c r="R295" s="73" t="str">
        <f t="shared" si="30"/>
        <v/>
      </c>
      <c r="S295" s="73" t="str">
        <f t="shared" si="31"/>
        <v/>
      </c>
    </row>
    <row r="296" spans="3:19" ht="17.45" customHeight="1" x14ac:dyDescent="0.2">
      <c r="C296" s="99"/>
      <c r="D296" s="100"/>
      <c r="E296" s="101"/>
      <c r="F296" s="101"/>
      <c r="G296" s="101"/>
      <c r="H296" s="102"/>
      <c r="I296" s="101"/>
      <c r="J296" s="101"/>
      <c r="K296" s="101"/>
      <c r="L296" s="101"/>
      <c r="M296" s="73" t="str">
        <f t="shared" si="26"/>
        <v/>
      </c>
      <c r="N296" s="15"/>
      <c r="O296" s="73" t="str">
        <f t="shared" si="27"/>
        <v/>
      </c>
      <c r="P296" s="73">
        <f t="shared" si="28"/>
        <v>0</v>
      </c>
      <c r="Q296" s="73" t="str">
        <f t="shared" si="29"/>
        <v/>
      </c>
      <c r="R296" s="73" t="str">
        <f t="shared" si="30"/>
        <v/>
      </c>
      <c r="S296" s="73" t="str">
        <f t="shared" si="31"/>
        <v/>
      </c>
    </row>
    <row r="297" spans="3:19" ht="17.45" customHeight="1" x14ac:dyDescent="0.2">
      <c r="C297" s="99"/>
      <c r="D297" s="100"/>
      <c r="E297" s="101"/>
      <c r="F297" s="101"/>
      <c r="G297" s="101"/>
      <c r="H297" s="102"/>
      <c r="I297" s="101"/>
      <c r="J297" s="101"/>
      <c r="K297" s="101"/>
      <c r="L297" s="101"/>
      <c r="M297" s="73" t="str">
        <f t="shared" si="26"/>
        <v/>
      </c>
      <c r="N297" s="15"/>
      <c r="O297" s="73" t="str">
        <f t="shared" si="27"/>
        <v/>
      </c>
      <c r="P297" s="73">
        <f t="shared" si="28"/>
        <v>0</v>
      </c>
      <c r="Q297" s="73" t="str">
        <f t="shared" si="29"/>
        <v/>
      </c>
      <c r="R297" s="73" t="str">
        <f t="shared" si="30"/>
        <v/>
      </c>
      <c r="S297" s="73" t="str">
        <f t="shared" si="31"/>
        <v/>
      </c>
    </row>
    <row r="298" spans="3:19" ht="17.45" customHeight="1" x14ac:dyDescent="0.2">
      <c r="C298" s="99"/>
      <c r="D298" s="100"/>
      <c r="E298" s="101"/>
      <c r="F298" s="101"/>
      <c r="G298" s="101"/>
      <c r="H298" s="102"/>
      <c r="I298" s="101"/>
      <c r="J298" s="101"/>
      <c r="K298" s="101"/>
      <c r="L298" s="101"/>
      <c r="M298" s="73" t="str">
        <f t="shared" si="26"/>
        <v/>
      </c>
      <c r="N298" s="15"/>
      <c r="O298" s="73" t="str">
        <f t="shared" si="27"/>
        <v/>
      </c>
      <c r="P298" s="73">
        <f t="shared" si="28"/>
        <v>0</v>
      </c>
      <c r="Q298" s="73" t="str">
        <f t="shared" si="29"/>
        <v/>
      </c>
      <c r="R298" s="73" t="str">
        <f t="shared" si="30"/>
        <v/>
      </c>
      <c r="S298" s="73" t="str">
        <f t="shared" si="31"/>
        <v/>
      </c>
    </row>
    <row r="299" spans="3:19" ht="17.45" customHeight="1" x14ac:dyDescent="0.2">
      <c r="C299" s="99"/>
      <c r="D299" s="100"/>
      <c r="E299" s="101"/>
      <c r="F299" s="101"/>
      <c r="G299" s="101"/>
      <c r="H299" s="102"/>
      <c r="I299" s="101"/>
      <c r="J299" s="101"/>
      <c r="K299" s="101"/>
      <c r="L299" s="101"/>
      <c r="M299" s="73" t="str">
        <f t="shared" si="26"/>
        <v/>
      </c>
      <c r="N299" s="15"/>
      <c r="O299" s="73" t="str">
        <f t="shared" si="27"/>
        <v/>
      </c>
      <c r="P299" s="73">
        <f t="shared" si="28"/>
        <v>0</v>
      </c>
      <c r="Q299" s="73" t="str">
        <f t="shared" si="29"/>
        <v/>
      </c>
      <c r="R299" s="73" t="str">
        <f t="shared" si="30"/>
        <v/>
      </c>
      <c r="S299" s="73" t="str">
        <f t="shared" si="31"/>
        <v/>
      </c>
    </row>
    <row r="300" spans="3:19" ht="17.45" customHeight="1" x14ac:dyDescent="0.2">
      <c r="C300" s="99"/>
      <c r="D300" s="100"/>
      <c r="E300" s="101"/>
      <c r="F300" s="101"/>
      <c r="G300" s="101"/>
      <c r="H300" s="102"/>
      <c r="I300" s="101"/>
      <c r="J300" s="101"/>
      <c r="K300" s="101"/>
      <c r="L300" s="101"/>
      <c r="M300" s="73" t="str">
        <f t="shared" si="26"/>
        <v/>
      </c>
      <c r="N300" s="15"/>
      <c r="O300" s="73" t="str">
        <f t="shared" si="27"/>
        <v/>
      </c>
      <c r="P300" s="73">
        <f t="shared" si="28"/>
        <v>0</v>
      </c>
      <c r="Q300" s="73" t="str">
        <f t="shared" si="29"/>
        <v/>
      </c>
      <c r="R300" s="73" t="str">
        <f t="shared" si="30"/>
        <v/>
      </c>
      <c r="S300" s="73" t="str">
        <f t="shared" si="31"/>
        <v/>
      </c>
    </row>
    <row r="301" spans="3:19" ht="17.45" customHeight="1" x14ac:dyDescent="0.2">
      <c r="C301" s="99"/>
      <c r="D301" s="100"/>
      <c r="E301" s="101"/>
      <c r="F301" s="101"/>
      <c r="G301" s="101"/>
      <c r="H301" s="102"/>
      <c r="I301" s="101"/>
      <c r="J301" s="101"/>
      <c r="K301" s="101"/>
      <c r="L301" s="101"/>
      <c r="M301" s="73" t="str">
        <f t="shared" si="26"/>
        <v/>
      </c>
      <c r="N301" s="15"/>
      <c r="O301" s="73" t="str">
        <f t="shared" si="27"/>
        <v/>
      </c>
      <c r="P301" s="73">
        <f t="shared" si="28"/>
        <v>0</v>
      </c>
      <c r="Q301" s="73" t="str">
        <f t="shared" si="29"/>
        <v/>
      </c>
      <c r="R301" s="73" t="str">
        <f t="shared" si="30"/>
        <v/>
      </c>
      <c r="S301" s="73" t="str">
        <f t="shared" si="31"/>
        <v/>
      </c>
    </row>
    <row r="302" spans="3:19" ht="17.45" customHeight="1" x14ac:dyDescent="0.2">
      <c r="C302" s="99"/>
      <c r="D302" s="100"/>
      <c r="E302" s="101"/>
      <c r="F302" s="101"/>
      <c r="G302" s="101"/>
      <c r="H302" s="102"/>
      <c r="I302" s="101"/>
      <c r="J302" s="101"/>
      <c r="K302" s="101"/>
      <c r="L302" s="101"/>
      <c r="M302" s="73" t="str">
        <f t="shared" si="26"/>
        <v/>
      </c>
      <c r="N302" s="15"/>
      <c r="O302" s="73" t="str">
        <f t="shared" si="27"/>
        <v/>
      </c>
      <c r="P302" s="73">
        <f t="shared" si="28"/>
        <v>0</v>
      </c>
      <c r="Q302" s="73" t="str">
        <f t="shared" si="29"/>
        <v/>
      </c>
      <c r="R302" s="73" t="str">
        <f t="shared" si="30"/>
        <v/>
      </c>
      <c r="S302" s="73" t="str">
        <f t="shared" si="31"/>
        <v/>
      </c>
    </row>
    <row r="303" spans="3:19" ht="17.45" customHeight="1" x14ac:dyDescent="0.2">
      <c r="C303" s="99"/>
      <c r="D303" s="100"/>
      <c r="E303" s="101"/>
      <c r="F303" s="101"/>
      <c r="G303" s="101"/>
      <c r="H303" s="102"/>
      <c r="I303" s="101"/>
      <c r="J303" s="101"/>
      <c r="K303" s="101"/>
      <c r="L303" s="101"/>
      <c r="M303" s="73" t="str">
        <f t="shared" si="26"/>
        <v/>
      </c>
      <c r="N303" s="15"/>
      <c r="O303" s="73" t="str">
        <f t="shared" si="27"/>
        <v/>
      </c>
      <c r="P303" s="73">
        <f t="shared" si="28"/>
        <v>0</v>
      </c>
      <c r="Q303" s="73" t="str">
        <f t="shared" si="29"/>
        <v/>
      </c>
      <c r="R303" s="73" t="str">
        <f t="shared" si="30"/>
        <v/>
      </c>
      <c r="S303" s="73" t="str">
        <f t="shared" si="31"/>
        <v/>
      </c>
    </row>
    <row r="304" spans="3:19" ht="17.45" customHeight="1" x14ac:dyDescent="0.2">
      <c r="C304" s="99"/>
      <c r="D304" s="100"/>
      <c r="E304" s="101"/>
      <c r="F304" s="101"/>
      <c r="G304" s="101"/>
      <c r="H304" s="102"/>
      <c r="I304" s="101"/>
      <c r="J304" s="101"/>
      <c r="K304" s="101"/>
      <c r="L304" s="101"/>
      <c r="M304" s="73" t="str">
        <f t="shared" si="26"/>
        <v/>
      </c>
      <c r="N304" s="15"/>
      <c r="O304" s="73" t="str">
        <f t="shared" si="27"/>
        <v/>
      </c>
      <c r="P304" s="73">
        <f t="shared" si="28"/>
        <v>0</v>
      </c>
      <c r="Q304" s="73" t="str">
        <f t="shared" si="29"/>
        <v/>
      </c>
      <c r="R304" s="73" t="str">
        <f t="shared" si="30"/>
        <v/>
      </c>
      <c r="S304" s="73" t="str">
        <f t="shared" si="31"/>
        <v/>
      </c>
    </row>
    <row r="305" spans="3:19" ht="17.45" customHeight="1" x14ac:dyDescent="0.2">
      <c r="C305" s="99"/>
      <c r="D305" s="100"/>
      <c r="E305" s="101"/>
      <c r="F305" s="101"/>
      <c r="G305" s="101"/>
      <c r="H305" s="102"/>
      <c r="I305" s="101"/>
      <c r="J305" s="101"/>
      <c r="K305" s="101"/>
      <c r="L305" s="101"/>
      <c r="M305" s="73" t="str">
        <f t="shared" si="26"/>
        <v/>
      </c>
      <c r="N305" s="15"/>
      <c r="O305" s="73" t="str">
        <f t="shared" si="27"/>
        <v/>
      </c>
      <c r="P305" s="73">
        <f t="shared" si="28"/>
        <v>0</v>
      </c>
      <c r="Q305" s="73" t="str">
        <f t="shared" si="29"/>
        <v/>
      </c>
      <c r="R305" s="73" t="str">
        <f t="shared" si="30"/>
        <v/>
      </c>
      <c r="S305" s="73" t="str">
        <f t="shared" si="31"/>
        <v/>
      </c>
    </row>
    <row r="306" spans="3:19" ht="17.45" customHeight="1" x14ac:dyDescent="0.2">
      <c r="C306" s="99"/>
      <c r="D306" s="100"/>
      <c r="E306" s="101"/>
      <c r="F306" s="101"/>
      <c r="G306" s="101"/>
      <c r="H306" s="102"/>
      <c r="I306" s="101"/>
      <c r="J306" s="101"/>
      <c r="K306" s="101"/>
      <c r="L306" s="101"/>
      <c r="M306" s="73" t="str">
        <f t="shared" si="26"/>
        <v/>
      </c>
      <c r="N306" s="15"/>
      <c r="O306" s="73" t="str">
        <f t="shared" si="27"/>
        <v/>
      </c>
      <c r="P306" s="73">
        <f t="shared" si="28"/>
        <v>0</v>
      </c>
      <c r="Q306" s="73" t="str">
        <f t="shared" si="29"/>
        <v/>
      </c>
      <c r="R306" s="73" t="str">
        <f t="shared" si="30"/>
        <v/>
      </c>
      <c r="S306" s="73" t="str">
        <f t="shared" si="31"/>
        <v/>
      </c>
    </row>
    <row r="307" spans="3:19" ht="17.45" customHeight="1" x14ac:dyDescent="0.2">
      <c r="C307" s="99"/>
      <c r="D307" s="100"/>
      <c r="E307" s="101"/>
      <c r="F307" s="101"/>
      <c r="G307" s="101"/>
      <c r="H307" s="102"/>
      <c r="I307" s="101"/>
      <c r="J307" s="101"/>
      <c r="K307" s="101"/>
      <c r="L307" s="101"/>
      <c r="M307" s="73" t="str">
        <f t="shared" si="26"/>
        <v/>
      </c>
      <c r="N307" s="15"/>
      <c r="O307" s="73" t="str">
        <f t="shared" si="27"/>
        <v/>
      </c>
      <c r="P307" s="73">
        <f t="shared" si="28"/>
        <v>0</v>
      </c>
      <c r="Q307" s="73" t="str">
        <f t="shared" si="29"/>
        <v/>
      </c>
      <c r="R307" s="73" t="str">
        <f t="shared" si="30"/>
        <v/>
      </c>
      <c r="S307" s="73" t="str">
        <f t="shared" si="31"/>
        <v/>
      </c>
    </row>
    <row r="308" spans="3:19" ht="17.45" customHeight="1" x14ac:dyDescent="0.2">
      <c r="C308" s="99"/>
      <c r="D308" s="100"/>
      <c r="E308" s="101"/>
      <c r="F308" s="101"/>
      <c r="G308" s="101"/>
      <c r="H308" s="102"/>
      <c r="I308" s="101"/>
      <c r="J308" s="101"/>
      <c r="K308" s="101"/>
      <c r="L308" s="101"/>
      <c r="M308" s="73" t="str">
        <f t="shared" si="26"/>
        <v/>
      </c>
      <c r="N308" s="15"/>
      <c r="O308" s="73" t="str">
        <f t="shared" si="27"/>
        <v/>
      </c>
      <c r="P308" s="73">
        <f t="shared" si="28"/>
        <v>0</v>
      </c>
      <c r="Q308" s="73" t="str">
        <f t="shared" si="29"/>
        <v/>
      </c>
      <c r="R308" s="73" t="str">
        <f t="shared" si="30"/>
        <v/>
      </c>
      <c r="S308" s="73" t="str">
        <f t="shared" si="31"/>
        <v/>
      </c>
    </row>
    <row r="309" spans="3:19" ht="17.45" customHeight="1" x14ac:dyDescent="0.2">
      <c r="C309" s="99"/>
      <c r="D309" s="100"/>
      <c r="E309" s="101"/>
      <c r="F309" s="101"/>
      <c r="G309" s="101"/>
      <c r="H309" s="102"/>
      <c r="I309" s="101"/>
      <c r="J309" s="101"/>
      <c r="K309" s="101"/>
      <c r="L309" s="101"/>
      <c r="M309" s="73" t="str">
        <f t="shared" si="26"/>
        <v/>
      </c>
      <c r="N309" s="15"/>
      <c r="O309" s="73" t="str">
        <f t="shared" si="27"/>
        <v/>
      </c>
      <c r="P309" s="73">
        <f t="shared" si="28"/>
        <v>0</v>
      </c>
      <c r="Q309" s="73" t="str">
        <f t="shared" si="29"/>
        <v/>
      </c>
      <c r="R309" s="73" t="str">
        <f t="shared" si="30"/>
        <v/>
      </c>
      <c r="S309" s="73" t="str">
        <f t="shared" si="31"/>
        <v/>
      </c>
    </row>
    <row r="310" spans="3:19" ht="17.45" customHeight="1" x14ac:dyDescent="0.2">
      <c r="C310" s="99"/>
      <c r="D310" s="100"/>
      <c r="E310" s="101"/>
      <c r="F310" s="101"/>
      <c r="G310" s="101"/>
      <c r="H310" s="102"/>
      <c r="I310" s="101"/>
      <c r="J310" s="101"/>
      <c r="K310" s="101"/>
      <c r="L310" s="101"/>
      <c r="M310" s="73" t="str">
        <f t="shared" si="26"/>
        <v/>
      </c>
      <c r="N310" s="15"/>
      <c r="O310" s="73" t="str">
        <f t="shared" si="27"/>
        <v/>
      </c>
      <c r="P310" s="73">
        <f t="shared" si="28"/>
        <v>0</v>
      </c>
      <c r="Q310" s="73" t="str">
        <f t="shared" si="29"/>
        <v/>
      </c>
      <c r="R310" s="73" t="str">
        <f t="shared" si="30"/>
        <v/>
      </c>
      <c r="S310" s="73" t="str">
        <f t="shared" si="31"/>
        <v/>
      </c>
    </row>
    <row r="311" spans="3:19" ht="17.45" customHeight="1" x14ac:dyDescent="0.2">
      <c r="C311" s="99"/>
      <c r="D311" s="100"/>
      <c r="E311" s="101"/>
      <c r="F311" s="101"/>
      <c r="G311" s="101"/>
      <c r="H311" s="102"/>
      <c r="I311" s="101"/>
      <c r="J311" s="101"/>
      <c r="K311" s="101"/>
      <c r="L311" s="101"/>
      <c r="M311" s="73" t="str">
        <f t="shared" si="26"/>
        <v/>
      </c>
      <c r="N311" s="15"/>
      <c r="O311" s="73" t="str">
        <f t="shared" si="27"/>
        <v/>
      </c>
      <c r="P311" s="73">
        <f t="shared" si="28"/>
        <v>0</v>
      </c>
      <c r="Q311" s="73" t="str">
        <f t="shared" si="29"/>
        <v/>
      </c>
      <c r="R311" s="73" t="str">
        <f t="shared" si="30"/>
        <v/>
      </c>
      <c r="S311" s="73" t="str">
        <f t="shared" si="31"/>
        <v/>
      </c>
    </row>
    <row r="312" spans="3:19" ht="17.45" customHeight="1" x14ac:dyDescent="0.2">
      <c r="C312" s="99"/>
      <c r="D312" s="100"/>
      <c r="E312" s="101"/>
      <c r="F312" s="101"/>
      <c r="G312" s="101"/>
      <c r="H312" s="102"/>
      <c r="I312" s="101"/>
      <c r="J312" s="101"/>
      <c r="K312" s="101"/>
      <c r="L312" s="101"/>
      <c r="M312" s="73" t="str">
        <f t="shared" si="26"/>
        <v/>
      </c>
      <c r="N312" s="15"/>
      <c r="O312" s="73" t="str">
        <f t="shared" si="27"/>
        <v/>
      </c>
      <c r="P312" s="73">
        <f t="shared" si="28"/>
        <v>0</v>
      </c>
      <c r="Q312" s="73" t="str">
        <f t="shared" si="29"/>
        <v/>
      </c>
      <c r="R312" s="73" t="str">
        <f t="shared" si="30"/>
        <v/>
      </c>
      <c r="S312" s="73" t="str">
        <f t="shared" si="31"/>
        <v/>
      </c>
    </row>
    <row r="313" spans="3:19" ht="17.45" customHeight="1" x14ac:dyDescent="0.2">
      <c r="C313" s="99"/>
      <c r="D313" s="100"/>
      <c r="E313" s="101"/>
      <c r="F313" s="101"/>
      <c r="G313" s="101"/>
      <c r="H313" s="102"/>
      <c r="I313" s="101"/>
      <c r="J313" s="101"/>
      <c r="K313" s="101"/>
      <c r="L313" s="101"/>
      <c r="M313" s="73" t="str">
        <f t="shared" si="26"/>
        <v/>
      </c>
      <c r="N313" s="15"/>
      <c r="O313" s="73" t="str">
        <f t="shared" si="27"/>
        <v/>
      </c>
      <c r="P313" s="73">
        <f t="shared" si="28"/>
        <v>0</v>
      </c>
      <c r="Q313" s="73" t="str">
        <f t="shared" si="29"/>
        <v/>
      </c>
      <c r="R313" s="73" t="str">
        <f t="shared" si="30"/>
        <v/>
      </c>
      <c r="S313" s="73" t="str">
        <f t="shared" si="31"/>
        <v/>
      </c>
    </row>
    <row r="314" spans="3:19" ht="17.45" customHeight="1" x14ac:dyDescent="0.2">
      <c r="C314" s="99"/>
      <c r="D314" s="100"/>
      <c r="E314" s="101"/>
      <c r="F314" s="101"/>
      <c r="G314" s="101"/>
      <c r="H314" s="102"/>
      <c r="I314" s="101"/>
      <c r="J314" s="101"/>
      <c r="K314" s="101"/>
      <c r="L314" s="101"/>
      <c r="M314" s="73" t="str">
        <f t="shared" si="26"/>
        <v/>
      </c>
      <c r="N314" s="15"/>
      <c r="O314" s="73" t="str">
        <f t="shared" si="27"/>
        <v/>
      </c>
      <c r="P314" s="73">
        <f t="shared" si="28"/>
        <v>0</v>
      </c>
      <c r="Q314" s="73" t="str">
        <f t="shared" si="29"/>
        <v/>
      </c>
      <c r="R314" s="73" t="str">
        <f t="shared" si="30"/>
        <v/>
      </c>
      <c r="S314" s="73" t="str">
        <f t="shared" si="31"/>
        <v/>
      </c>
    </row>
    <row r="315" spans="3:19" ht="17.45" customHeight="1" x14ac:dyDescent="0.2">
      <c r="C315" s="99"/>
      <c r="D315" s="100"/>
      <c r="E315" s="101"/>
      <c r="F315" s="101"/>
      <c r="G315" s="101"/>
      <c r="H315" s="102"/>
      <c r="I315" s="101"/>
      <c r="J315" s="101"/>
      <c r="K315" s="101"/>
      <c r="L315" s="101"/>
      <c r="M315" s="73" t="str">
        <f t="shared" si="26"/>
        <v/>
      </c>
      <c r="N315" s="15"/>
      <c r="O315" s="73" t="str">
        <f t="shared" si="27"/>
        <v/>
      </c>
      <c r="P315" s="73">
        <f t="shared" si="28"/>
        <v>0</v>
      </c>
      <c r="Q315" s="73" t="str">
        <f t="shared" si="29"/>
        <v/>
      </c>
      <c r="R315" s="73" t="str">
        <f t="shared" si="30"/>
        <v/>
      </c>
      <c r="S315" s="73" t="str">
        <f t="shared" si="31"/>
        <v/>
      </c>
    </row>
    <row r="316" spans="3:19" ht="17.45" customHeight="1" x14ac:dyDescent="0.2">
      <c r="C316" s="99"/>
      <c r="D316" s="100"/>
      <c r="E316" s="101"/>
      <c r="F316" s="101"/>
      <c r="G316" s="101"/>
      <c r="H316" s="102"/>
      <c r="I316" s="101"/>
      <c r="J316" s="101"/>
      <c r="K316" s="101"/>
      <c r="L316" s="101"/>
      <c r="M316" s="73" t="str">
        <f t="shared" si="26"/>
        <v/>
      </c>
      <c r="N316" s="15"/>
      <c r="O316" s="73" t="str">
        <f t="shared" si="27"/>
        <v/>
      </c>
      <c r="P316" s="73">
        <f t="shared" si="28"/>
        <v>0</v>
      </c>
      <c r="Q316" s="73" t="str">
        <f t="shared" si="29"/>
        <v/>
      </c>
      <c r="R316" s="73" t="str">
        <f t="shared" si="30"/>
        <v/>
      </c>
      <c r="S316" s="73" t="str">
        <f t="shared" si="31"/>
        <v/>
      </c>
    </row>
    <row r="317" spans="3:19" ht="17.45" customHeight="1" x14ac:dyDescent="0.2">
      <c r="C317" s="99"/>
      <c r="D317" s="100"/>
      <c r="E317" s="101"/>
      <c r="F317" s="101"/>
      <c r="G317" s="101"/>
      <c r="H317" s="102"/>
      <c r="I317" s="101"/>
      <c r="J317" s="101"/>
      <c r="K317" s="101"/>
      <c r="L317" s="101"/>
      <c r="M317" s="73" t="str">
        <f t="shared" si="26"/>
        <v/>
      </c>
      <c r="N317" s="15"/>
      <c r="O317" s="73" t="str">
        <f t="shared" si="27"/>
        <v/>
      </c>
      <c r="P317" s="73">
        <f t="shared" si="28"/>
        <v>0</v>
      </c>
      <c r="Q317" s="73" t="str">
        <f t="shared" si="29"/>
        <v/>
      </c>
      <c r="R317" s="73" t="str">
        <f t="shared" si="30"/>
        <v/>
      </c>
      <c r="S317" s="73" t="str">
        <f t="shared" si="31"/>
        <v/>
      </c>
    </row>
    <row r="318" spans="3:19" ht="17.45" customHeight="1" x14ac:dyDescent="0.2">
      <c r="C318" s="99"/>
      <c r="D318" s="100"/>
      <c r="E318" s="101"/>
      <c r="F318" s="101"/>
      <c r="G318" s="101"/>
      <c r="H318" s="102"/>
      <c r="I318" s="101"/>
      <c r="J318" s="101"/>
      <c r="K318" s="101"/>
      <c r="L318" s="101"/>
      <c r="M318" s="73" t="str">
        <f t="shared" si="26"/>
        <v/>
      </c>
      <c r="N318" s="15"/>
      <c r="O318" s="73" t="str">
        <f t="shared" si="27"/>
        <v/>
      </c>
      <c r="P318" s="73">
        <f t="shared" si="28"/>
        <v>0</v>
      </c>
      <c r="Q318" s="73" t="str">
        <f t="shared" si="29"/>
        <v/>
      </c>
      <c r="R318" s="73" t="str">
        <f t="shared" si="30"/>
        <v/>
      </c>
      <c r="S318" s="73" t="str">
        <f t="shared" si="31"/>
        <v/>
      </c>
    </row>
    <row r="319" spans="3:19" ht="17.45" customHeight="1" x14ac:dyDescent="0.2">
      <c r="C319" s="99"/>
      <c r="D319" s="100"/>
      <c r="E319" s="101"/>
      <c r="F319" s="101"/>
      <c r="G319" s="101"/>
      <c r="H319" s="102"/>
      <c r="I319" s="101"/>
      <c r="J319" s="101"/>
      <c r="K319" s="101"/>
      <c r="L319" s="101"/>
      <c r="M319" s="73" t="str">
        <f t="shared" si="26"/>
        <v/>
      </c>
      <c r="N319" s="15"/>
      <c r="O319" s="73" t="str">
        <f t="shared" si="27"/>
        <v/>
      </c>
      <c r="P319" s="73">
        <f t="shared" si="28"/>
        <v>0</v>
      </c>
      <c r="Q319" s="73" t="str">
        <f t="shared" si="29"/>
        <v/>
      </c>
      <c r="R319" s="73" t="str">
        <f t="shared" si="30"/>
        <v/>
      </c>
      <c r="S319" s="73" t="str">
        <f t="shared" si="31"/>
        <v/>
      </c>
    </row>
    <row r="320" spans="3:19" ht="17.45" customHeight="1" x14ac:dyDescent="0.2">
      <c r="C320" s="99"/>
      <c r="D320" s="100"/>
      <c r="E320" s="101"/>
      <c r="F320" s="101"/>
      <c r="G320" s="101"/>
      <c r="H320" s="102"/>
      <c r="I320" s="101"/>
      <c r="J320" s="101"/>
      <c r="K320" s="101"/>
      <c r="L320" s="101"/>
      <c r="M320" s="73" t="str">
        <f t="shared" si="26"/>
        <v/>
      </c>
      <c r="N320" s="15"/>
      <c r="O320" s="73" t="str">
        <f t="shared" si="27"/>
        <v/>
      </c>
      <c r="P320" s="73">
        <f t="shared" si="28"/>
        <v>0</v>
      </c>
      <c r="Q320" s="73" t="str">
        <f t="shared" si="29"/>
        <v/>
      </c>
      <c r="R320" s="73" t="str">
        <f t="shared" si="30"/>
        <v/>
      </c>
      <c r="S320" s="73" t="str">
        <f t="shared" si="31"/>
        <v/>
      </c>
    </row>
    <row r="321" spans="3:19" ht="17.45" customHeight="1" x14ac:dyDescent="0.2">
      <c r="C321" s="99"/>
      <c r="D321" s="100"/>
      <c r="E321" s="101"/>
      <c r="F321" s="101"/>
      <c r="G321" s="101"/>
      <c r="H321" s="102"/>
      <c r="I321" s="101"/>
      <c r="J321" s="101"/>
      <c r="K321" s="101"/>
      <c r="L321" s="101"/>
      <c r="M321" s="73" t="str">
        <f t="shared" si="26"/>
        <v/>
      </c>
      <c r="N321" s="15"/>
      <c r="O321" s="73" t="str">
        <f t="shared" si="27"/>
        <v/>
      </c>
      <c r="P321" s="73">
        <f t="shared" si="28"/>
        <v>0</v>
      </c>
      <c r="Q321" s="73" t="str">
        <f t="shared" si="29"/>
        <v/>
      </c>
      <c r="R321" s="73" t="str">
        <f t="shared" si="30"/>
        <v/>
      </c>
      <c r="S321" s="73" t="str">
        <f t="shared" si="31"/>
        <v/>
      </c>
    </row>
    <row r="322" spans="3:19" ht="17.45" customHeight="1" x14ac:dyDescent="0.2">
      <c r="C322" s="99"/>
      <c r="D322" s="100"/>
      <c r="E322" s="101"/>
      <c r="F322" s="101"/>
      <c r="G322" s="101"/>
      <c r="H322" s="102"/>
      <c r="I322" s="101"/>
      <c r="J322" s="101"/>
      <c r="K322" s="101"/>
      <c r="L322" s="101"/>
      <c r="M322" s="73" t="str">
        <f t="shared" si="26"/>
        <v/>
      </c>
      <c r="N322" s="15"/>
      <c r="O322" s="73" t="str">
        <f t="shared" si="27"/>
        <v/>
      </c>
      <c r="P322" s="73">
        <f t="shared" si="28"/>
        <v>0</v>
      </c>
      <c r="Q322" s="73" t="str">
        <f t="shared" si="29"/>
        <v/>
      </c>
      <c r="R322" s="73" t="str">
        <f t="shared" si="30"/>
        <v/>
      </c>
      <c r="S322" s="73" t="str">
        <f t="shared" si="31"/>
        <v/>
      </c>
    </row>
    <row r="323" spans="3:19" ht="17.45" customHeight="1" x14ac:dyDescent="0.2">
      <c r="C323" s="99"/>
      <c r="D323" s="100"/>
      <c r="E323" s="101"/>
      <c r="F323" s="101"/>
      <c r="G323" s="101"/>
      <c r="H323" s="102"/>
      <c r="I323" s="101"/>
      <c r="J323" s="101"/>
      <c r="K323" s="101"/>
      <c r="L323" s="101"/>
      <c r="M323" s="73" t="str">
        <f t="shared" si="26"/>
        <v/>
      </c>
      <c r="N323" s="15"/>
      <c r="O323" s="73" t="str">
        <f t="shared" si="27"/>
        <v/>
      </c>
      <c r="P323" s="73">
        <f t="shared" si="28"/>
        <v>0</v>
      </c>
      <c r="Q323" s="73" t="str">
        <f t="shared" si="29"/>
        <v/>
      </c>
      <c r="R323" s="73" t="str">
        <f t="shared" si="30"/>
        <v/>
      </c>
      <c r="S323" s="73" t="str">
        <f t="shared" si="31"/>
        <v/>
      </c>
    </row>
    <row r="324" spans="3:19" ht="17.45" customHeight="1" x14ac:dyDescent="0.2">
      <c r="C324" s="99"/>
      <c r="D324" s="100"/>
      <c r="E324" s="101"/>
      <c r="F324" s="101"/>
      <c r="G324" s="101"/>
      <c r="H324" s="102"/>
      <c r="I324" s="101"/>
      <c r="J324" s="101"/>
      <c r="K324" s="101"/>
      <c r="L324" s="101"/>
      <c r="M324" s="73" t="str">
        <f t="shared" si="26"/>
        <v/>
      </c>
      <c r="N324" s="15"/>
      <c r="O324" s="73" t="str">
        <f t="shared" si="27"/>
        <v/>
      </c>
      <c r="P324" s="73">
        <f t="shared" si="28"/>
        <v>0</v>
      </c>
      <c r="Q324" s="73" t="str">
        <f t="shared" si="29"/>
        <v/>
      </c>
      <c r="R324" s="73" t="str">
        <f t="shared" si="30"/>
        <v/>
      </c>
      <c r="S324" s="73" t="str">
        <f t="shared" si="31"/>
        <v/>
      </c>
    </row>
    <row r="325" spans="3:19" ht="17.45" customHeight="1" x14ac:dyDescent="0.2">
      <c r="C325" s="99"/>
      <c r="D325" s="100"/>
      <c r="E325" s="101"/>
      <c r="F325" s="101"/>
      <c r="G325" s="101"/>
      <c r="H325" s="102"/>
      <c r="I325" s="101"/>
      <c r="J325" s="101"/>
      <c r="K325" s="101"/>
      <c r="L325" s="101"/>
      <c r="M325" s="73" t="str">
        <f t="shared" si="26"/>
        <v/>
      </c>
      <c r="N325" s="15"/>
      <c r="O325" s="73" t="str">
        <f t="shared" si="27"/>
        <v/>
      </c>
      <c r="P325" s="73">
        <f t="shared" si="28"/>
        <v>0</v>
      </c>
      <c r="Q325" s="73" t="str">
        <f t="shared" si="29"/>
        <v/>
      </c>
      <c r="R325" s="73" t="str">
        <f t="shared" si="30"/>
        <v/>
      </c>
      <c r="S325" s="73" t="str">
        <f t="shared" si="31"/>
        <v/>
      </c>
    </row>
    <row r="326" spans="3:19" ht="17.45" customHeight="1" x14ac:dyDescent="0.2">
      <c r="C326" s="99"/>
      <c r="D326" s="100"/>
      <c r="E326" s="101"/>
      <c r="F326" s="101"/>
      <c r="G326" s="101"/>
      <c r="H326" s="102"/>
      <c r="I326" s="101"/>
      <c r="J326" s="101"/>
      <c r="K326" s="101"/>
      <c r="L326" s="101"/>
      <c r="M326" s="73" t="str">
        <f t="shared" si="26"/>
        <v/>
      </c>
      <c r="N326" s="15"/>
      <c r="O326" s="73" t="str">
        <f t="shared" si="27"/>
        <v/>
      </c>
      <c r="P326" s="73">
        <f t="shared" si="28"/>
        <v>0</v>
      </c>
      <c r="Q326" s="73" t="str">
        <f t="shared" si="29"/>
        <v/>
      </c>
      <c r="R326" s="73" t="str">
        <f t="shared" si="30"/>
        <v/>
      </c>
      <c r="S326" s="73" t="str">
        <f t="shared" si="31"/>
        <v/>
      </c>
    </row>
    <row r="327" spans="3:19" ht="17.45" customHeight="1" x14ac:dyDescent="0.2">
      <c r="C327" s="99"/>
      <c r="D327" s="100"/>
      <c r="E327" s="101"/>
      <c r="F327" s="101"/>
      <c r="G327" s="101"/>
      <c r="H327" s="102"/>
      <c r="I327" s="101"/>
      <c r="J327" s="101"/>
      <c r="K327" s="101"/>
      <c r="L327" s="101"/>
      <c r="M327" s="73" t="str">
        <f t="shared" si="26"/>
        <v/>
      </c>
      <c r="N327" s="15"/>
      <c r="O327" s="73" t="str">
        <f t="shared" si="27"/>
        <v/>
      </c>
      <c r="P327" s="73">
        <f t="shared" si="28"/>
        <v>0</v>
      </c>
      <c r="Q327" s="73" t="str">
        <f t="shared" si="29"/>
        <v/>
      </c>
      <c r="R327" s="73" t="str">
        <f t="shared" si="30"/>
        <v/>
      </c>
      <c r="S327" s="73" t="str">
        <f t="shared" si="31"/>
        <v/>
      </c>
    </row>
    <row r="328" spans="3:19" ht="17.45" customHeight="1" x14ac:dyDescent="0.2">
      <c r="C328" s="99"/>
      <c r="D328" s="100"/>
      <c r="E328" s="101"/>
      <c r="F328" s="101"/>
      <c r="G328" s="101"/>
      <c r="H328" s="102"/>
      <c r="I328" s="101"/>
      <c r="J328" s="101"/>
      <c r="K328" s="101"/>
      <c r="L328" s="101"/>
      <c r="M328" s="73" t="str">
        <f t="shared" si="26"/>
        <v/>
      </c>
      <c r="N328" s="15"/>
      <c r="O328" s="73" t="str">
        <f t="shared" si="27"/>
        <v/>
      </c>
      <c r="P328" s="73">
        <f t="shared" si="28"/>
        <v>0</v>
      </c>
      <c r="Q328" s="73" t="str">
        <f t="shared" si="29"/>
        <v/>
      </c>
      <c r="R328" s="73" t="str">
        <f t="shared" si="30"/>
        <v/>
      </c>
      <c r="S328" s="73" t="str">
        <f t="shared" si="31"/>
        <v/>
      </c>
    </row>
    <row r="329" spans="3:19" ht="17.45" customHeight="1" x14ac:dyDescent="0.2">
      <c r="C329" s="99"/>
      <c r="D329" s="100"/>
      <c r="E329" s="101"/>
      <c r="F329" s="101"/>
      <c r="G329" s="101"/>
      <c r="H329" s="102"/>
      <c r="I329" s="101"/>
      <c r="J329" s="101"/>
      <c r="K329" s="101"/>
      <c r="L329" s="101"/>
      <c r="M329" s="73" t="str">
        <f t="shared" si="26"/>
        <v/>
      </c>
      <c r="N329" s="15"/>
      <c r="O329" s="73" t="str">
        <f t="shared" si="27"/>
        <v/>
      </c>
      <c r="P329" s="73">
        <f t="shared" si="28"/>
        <v>0</v>
      </c>
      <c r="Q329" s="73" t="str">
        <f t="shared" si="29"/>
        <v/>
      </c>
      <c r="R329" s="73" t="str">
        <f t="shared" si="30"/>
        <v/>
      </c>
      <c r="S329" s="73" t="str">
        <f t="shared" si="31"/>
        <v/>
      </c>
    </row>
    <row r="330" spans="3:19" ht="17.45" customHeight="1" x14ac:dyDescent="0.2">
      <c r="C330" s="99"/>
      <c r="D330" s="100"/>
      <c r="E330" s="101"/>
      <c r="F330" s="101"/>
      <c r="G330" s="101"/>
      <c r="H330" s="102"/>
      <c r="I330" s="101"/>
      <c r="J330" s="101"/>
      <c r="K330" s="101"/>
      <c r="L330" s="101"/>
      <c r="M330" s="73" t="str">
        <f t="shared" si="26"/>
        <v/>
      </c>
      <c r="N330" s="15"/>
      <c r="O330" s="73" t="str">
        <f t="shared" si="27"/>
        <v/>
      </c>
      <c r="P330" s="73">
        <f t="shared" si="28"/>
        <v>0</v>
      </c>
      <c r="Q330" s="73" t="str">
        <f t="shared" si="29"/>
        <v/>
      </c>
      <c r="R330" s="73" t="str">
        <f t="shared" si="30"/>
        <v/>
      </c>
      <c r="S330" s="73" t="str">
        <f t="shared" si="31"/>
        <v/>
      </c>
    </row>
    <row r="331" spans="3:19" ht="17.45" customHeight="1" x14ac:dyDescent="0.2">
      <c r="C331" s="99"/>
      <c r="D331" s="100"/>
      <c r="E331" s="101"/>
      <c r="F331" s="101"/>
      <c r="G331" s="101"/>
      <c r="H331" s="102"/>
      <c r="I331" s="101"/>
      <c r="J331" s="101"/>
      <c r="K331" s="101"/>
      <c r="L331" s="101"/>
      <c r="M331" s="73" t="str">
        <f t="shared" si="26"/>
        <v/>
      </c>
      <c r="N331" s="15"/>
      <c r="O331" s="73" t="str">
        <f t="shared" si="27"/>
        <v/>
      </c>
      <c r="P331" s="73">
        <f t="shared" si="28"/>
        <v>0</v>
      </c>
      <c r="Q331" s="73" t="str">
        <f t="shared" si="29"/>
        <v/>
      </c>
      <c r="R331" s="73" t="str">
        <f t="shared" si="30"/>
        <v/>
      </c>
      <c r="S331" s="73" t="str">
        <f t="shared" si="31"/>
        <v/>
      </c>
    </row>
    <row r="332" spans="3:19" ht="17.45" customHeight="1" x14ac:dyDescent="0.2">
      <c r="C332" s="99"/>
      <c r="D332" s="100"/>
      <c r="E332" s="101"/>
      <c r="F332" s="101"/>
      <c r="G332" s="101"/>
      <c r="H332" s="102"/>
      <c r="I332" s="101"/>
      <c r="J332" s="101"/>
      <c r="K332" s="101"/>
      <c r="L332" s="101"/>
      <c r="M332" s="73" t="str">
        <f t="shared" si="26"/>
        <v/>
      </c>
      <c r="N332" s="15"/>
      <c r="O332" s="73" t="str">
        <f t="shared" si="27"/>
        <v/>
      </c>
      <c r="P332" s="73">
        <f t="shared" si="28"/>
        <v>0</v>
      </c>
      <c r="Q332" s="73" t="str">
        <f t="shared" si="29"/>
        <v/>
      </c>
      <c r="R332" s="73" t="str">
        <f t="shared" si="30"/>
        <v/>
      </c>
      <c r="S332" s="73" t="str">
        <f t="shared" si="31"/>
        <v/>
      </c>
    </row>
    <row r="333" spans="3:19" ht="17.45" customHeight="1" x14ac:dyDescent="0.2">
      <c r="C333" s="99"/>
      <c r="D333" s="100"/>
      <c r="E333" s="101"/>
      <c r="F333" s="101"/>
      <c r="G333" s="101"/>
      <c r="H333" s="102"/>
      <c r="I333" s="101"/>
      <c r="J333" s="101"/>
      <c r="K333" s="101"/>
      <c r="L333" s="101"/>
      <c r="M333" s="73" t="str">
        <f t="shared" si="26"/>
        <v/>
      </c>
      <c r="N333" s="15"/>
      <c r="O333" s="73" t="str">
        <f t="shared" si="27"/>
        <v/>
      </c>
      <c r="P333" s="73">
        <f t="shared" si="28"/>
        <v>0</v>
      </c>
      <c r="Q333" s="73" t="str">
        <f t="shared" si="29"/>
        <v/>
      </c>
      <c r="R333" s="73" t="str">
        <f t="shared" si="30"/>
        <v/>
      </c>
      <c r="S333" s="73" t="str">
        <f t="shared" si="31"/>
        <v/>
      </c>
    </row>
    <row r="334" spans="3:19" ht="17.45" customHeight="1" x14ac:dyDescent="0.2">
      <c r="C334" s="99"/>
      <c r="D334" s="100"/>
      <c r="E334" s="101"/>
      <c r="F334" s="101"/>
      <c r="G334" s="101"/>
      <c r="H334" s="102"/>
      <c r="I334" s="101"/>
      <c r="J334" s="101"/>
      <c r="K334" s="101"/>
      <c r="L334" s="101"/>
      <c r="M334" s="73" t="str">
        <f t="shared" ref="M334:M397" si="32">IF(G334&amp;I334&amp;J334&amp;K334&amp;L334="","",G334+I334+J334-K334-L334)</f>
        <v/>
      </c>
      <c r="N334" s="15"/>
      <c r="O334" s="73" t="str">
        <f t="shared" si="27"/>
        <v/>
      </c>
      <c r="P334" s="73">
        <f t="shared" si="28"/>
        <v>0</v>
      </c>
      <c r="Q334" s="73" t="str">
        <f t="shared" si="29"/>
        <v/>
      </c>
      <c r="R334" s="73" t="str">
        <f t="shared" si="30"/>
        <v/>
      </c>
      <c r="S334" s="73" t="str">
        <f t="shared" si="31"/>
        <v/>
      </c>
    </row>
    <row r="335" spans="3:19" ht="17.45" customHeight="1" x14ac:dyDescent="0.2">
      <c r="C335" s="99"/>
      <c r="D335" s="100"/>
      <c r="E335" s="101"/>
      <c r="F335" s="101"/>
      <c r="G335" s="101"/>
      <c r="H335" s="102"/>
      <c r="I335" s="101"/>
      <c r="J335" s="101"/>
      <c r="K335" s="101"/>
      <c r="L335" s="101"/>
      <c r="M335" s="73" t="str">
        <f t="shared" si="32"/>
        <v/>
      </c>
      <c r="N335" s="15"/>
      <c r="O335" s="73" t="str">
        <f t="shared" ref="O335:O398" si="33">IF($H335="E",G335,"")</f>
        <v/>
      </c>
      <c r="P335" s="73">
        <f t="shared" si="28"/>
        <v>0</v>
      </c>
      <c r="Q335" s="73" t="str">
        <f t="shared" si="29"/>
        <v/>
      </c>
      <c r="R335" s="73" t="str">
        <f t="shared" si="30"/>
        <v/>
      </c>
      <c r="S335" s="73" t="str">
        <f t="shared" si="31"/>
        <v/>
      </c>
    </row>
    <row r="336" spans="3:19" ht="17.45" customHeight="1" x14ac:dyDescent="0.2">
      <c r="C336" s="99"/>
      <c r="D336" s="100"/>
      <c r="E336" s="101"/>
      <c r="F336" s="101"/>
      <c r="G336" s="101"/>
      <c r="H336" s="102"/>
      <c r="I336" s="101"/>
      <c r="J336" s="101"/>
      <c r="K336" s="101"/>
      <c r="L336" s="101"/>
      <c r="M336" s="73" t="str">
        <f t="shared" si="32"/>
        <v/>
      </c>
      <c r="N336" s="15"/>
      <c r="O336" s="73" t="str">
        <f t="shared" si="33"/>
        <v/>
      </c>
      <c r="P336" s="73">
        <f t="shared" ref="P336:P399" si="34">IF($H336=0%,G336,"")</f>
        <v>0</v>
      </c>
      <c r="Q336" s="73" t="str">
        <f t="shared" ref="Q336:Q399" si="35">IF(OR($H336=2%,$H336=6%,$H336=8%),$I336/$H336,"")</f>
        <v/>
      </c>
      <c r="R336" s="73" t="str">
        <f t="shared" ref="R336:R399" si="36">IF(OR($H336=15%,$H336=16%),$I336/$H336,"")</f>
        <v/>
      </c>
      <c r="S336" s="73" t="str">
        <f t="shared" ref="S336:S399" si="37">IF($H336=8%,$I336/$H336,"")</f>
        <v/>
      </c>
    </row>
    <row r="337" spans="3:19" ht="17.45" customHeight="1" x14ac:dyDescent="0.2">
      <c r="C337" s="99"/>
      <c r="D337" s="100"/>
      <c r="E337" s="101"/>
      <c r="F337" s="101"/>
      <c r="G337" s="101"/>
      <c r="H337" s="102"/>
      <c r="I337" s="101"/>
      <c r="J337" s="101"/>
      <c r="K337" s="101"/>
      <c r="L337" s="101"/>
      <c r="M337" s="73" t="str">
        <f t="shared" si="32"/>
        <v/>
      </c>
      <c r="N337" s="15"/>
      <c r="O337" s="73" t="str">
        <f t="shared" si="33"/>
        <v/>
      </c>
      <c r="P337" s="73">
        <f t="shared" si="34"/>
        <v>0</v>
      </c>
      <c r="Q337" s="73" t="str">
        <f t="shared" si="35"/>
        <v/>
      </c>
      <c r="R337" s="73" t="str">
        <f t="shared" si="36"/>
        <v/>
      </c>
      <c r="S337" s="73" t="str">
        <f t="shared" si="37"/>
        <v/>
      </c>
    </row>
    <row r="338" spans="3:19" ht="17.45" customHeight="1" x14ac:dyDescent="0.2">
      <c r="C338" s="99"/>
      <c r="D338" s="100"/>
      <c r="E338" s="101"/>
      <c r="F338" s="101"/>
      <c r="G338" s="101"/>
      <c r="H338" s="102"/>
      <c r="I338" s="101"/>
      <c r="J338" s="101"/>
      <c r="K338" s="101"/>
      <c r="L338" s="101"/>
      <c r="M338" s="73" t="str">
        <f t="shared" si="32"/>
        <v/>
      </c>
      <c r="N338" s="15"/>
      <c r="O338" s="73" t="str">
        <f t="shared" si="33"/>
        <v/>
      </c>
      <c r="P338" s="73">
        <f t="shared" si="34"/>
        <v>0</v>
      </c>
      <c r="Q338" s="73" t="str">
        <f t="shared" si="35"/>
        <v/>
      </c>
      <c r="R338" s="73" t="str">
        <f t="shared" si="36"/>
        <v/>
      </c>
      <c r="S338" s="73" t="str">
        <f t="shared" si="37"/>
        <v/>
      </c>
    </row>
    <row r="339" spans="3:19" ht="17.45" customHeight="1" x14ac:dyDescent="0.2">
      <c r="C339" s="99"/>
      <c r="D339" s="100"/>
      <c r="E339" s="101"/>
      <c r="F339" s="101"/>
      <c r="G339" s="101"/>
      <c r="H339" s="102"/>
      <c r="I339" s="101"/>
      <c r="J339" s="101"/>
      <c r="K339" s="101"/>
      <c r="L339" s="101"/>
      <c r="M339" s="73" t="str">
        <f t="shared" si="32"/>
        <v/>
      </c>
      <c r="N339" s="15"/>
      <c r="O339" s="73" t="str">
        <f t="shared" si="33"/>
        <v/>
      </c>
      <c r="P339" s="73">
        <f t="shared" si="34"/>
        <v>0</v>
      </c>
      <c r="Q339" s="73" t="str">
        <f t="shared" si="35"/>
        <v/>
      </c>
      <c r="R339" s="73" t="str">
        <f t="shared" si="36"/>
        <v/>
      </c>
      <c r="S339" s="73" t="str">
        <f t="shared" si="37"/>
        <v/>
      </c>
    </row>
    <row r="340" spans="3:19" ht="17.45" customHeight="1" x14ac:dyDescent="0.2">
      <c r="C340" s="99"/>
      <c r="D340" s="100"/>
      <c r="E340" s="101"/>
      <c r="F340" s="101"/>
      <c r="G340" s="101"/>
      <c r="H340" s="102"/>
      <c r="I340" s="101"/>
      <c r="J340" s="101"/>
      <c r="K340" s="101"/>
      <c r="L340" s="101"/>
      <c r="M340" s="73" t="str">
        <f t="shared" si="32"/>
        <v/>
      </c>
      <c r="N340" s="15"/>
      <c r="O340" s="73" t="str">
        <f t="shared" si="33"/>
        <v/>
      </c>
      <c r="P340" s="73">
        <f t="shared" si="34"/>
        <v>0</v>
      </c>
      <c r="Q340" s="73" t="str">
        <f t="shared" si="35"/>
        <v/>
      </c>
      <c r="R340" s="73" t="str">
        <f t="shared" si="36"/>
        <v/>
      </c>
      <c r="S340" s="73" t="str">
        <f t="shared" si="37"/>
        <v/>
      </c>
    </row>
    <row r="341" spans="3:19" ht="17.45" customHeight="1" x14ac:dyDescent="0.2">
      <c r="C341" s="99"/>
      <c r="D341" s="100"/>
      <c r="E341" s="101"/>
      <c r="F341" s="101"/>
      <c r="G341" s="101"/>
      <c r="H341" s="102"/>
      <c r="I341" s="101"/>
      <c r="J341" s="101"/>
      <c r="K341" s="101"/>
      <c r="L341" s="101"/>
      <c r="M341" s="73" t="str">
        <f t="shared" si="32"/>
        <v/>
      </c>
      <c r="N341" s="15"/>
      <c r="O341" s="73" t="str">
        <f t="shared" si="33"/>
        <v/>
      </c>
      <c r="P341" s="73">
        <f t="shared" si="34"/>
        <v>0</v>
      </c>
      <c r="Q341" s="73" t="str">
        <f t="shared" si="35"/>
        <v/>
      </c>
      <c r="R341" s="73" t="str">
        <f t="shared" si="36"/>
        <v/>
      </c>
      <c r="S341" s="73" t="str">
        <f t="shared" si="37"/>
        <v/>
      </c>
    </row>
    <row r="342" spans="3:19" ht="17.45" customHeight="1" x14ac:dyDescent="0.2">
      <c r="C342" s="99"/>
      <c r="D342" s="100"/>
      <c r="E342" s="101"/>
      <c r="F342" s="101"/>
      <c r="G342" s="101"/>
      <c r="H342" s="102"/>
      <c r="I342" s="101"/>
      <c r="J342" s="101"/>
      <c r="K342" s="101"/>
      <c r="L342" s="101"/>
      <c r="M342" s="73" t="str">
        <f t="shared" si="32"/>
        <v/>
      </c>
      <c r="N342" s="15"/>
      <c r="O342" s="73" t="str">
        <f t="shared" si="33"/>
        <v/>
      </c>
      <c r="P342" s="73">
        <f t="shared" si="34"/>
        <v>0</v>
      </c>
      <c r="Q342" s="73" t="str">
        <f t="shared" si="35"/>
        <v/>
      </c>
      <c r="R342" s="73" t="str">
        <f t="shared" si="36"/>
        <v/>
      </c>
      <c r="S342" s="73" t="str">
        <f t="shared" si="37"/>
        <v/>
      </c>
    </row>
    <row r="343" spans="3:19" ht="17.45" customHeight="1" x14ac:dyDescent="0.2">
      <c r="C343" s="99"/>
      <c r="D343" s="100"/>
      <c r="E343" s="101"/>
      <c r="F343" s="101"/>
      <c r="G343" s="101"/>
      <c r="H343" s="102"/>
      <c r="I343" s="101"/>
      <c r="J343" s="101"/>
      <c r="K343" s="101"/>
      <c r="L343" s="101"/>
      <c r="M343" s="73" t="str">
        <f t="shared" si="32"/>
        <v/>
      </c>
      <c r="N343" s="15"/>
      <c r="O343" s="73" t="str">
        <f t="shared" si="33"/>
        <v/>
      </c>
      <c r="P343" s="73">
        <f t="shared" si="34"/>
        <v>0</v>
      </c>
      <c r="Q343" s="73" t="str">
        <f t="shared" si="35"/>
        <v/>
      </c>
      <c r="R343" s="73" t="str">
        <f t="shared" si="36"/>
        <v/>
      </c>
      <c r="S343" s="73" t="str">
        <f t="shared" si="37"/>
        <v/>
      </c>
    </row>
    <row r="344" spans="3:19" ht="17.45" customHeight="1" x14ac:dyDescent="0.2">
      <c r="C344" s="99"/>
      <c r="D344" s="100"/>
      <c r="E344" s="101"/>
      <c r="F344" s="101"/>
      <c r="G344" s="101"/>
      <c r="H344" s="102"/>
      <c r="I344" s="101"/>
      <c r="J344" s="101"/>
      <c r="K344" s="101"/>
      <c r="L344" s="101"/>
      <c r="M344" s="73" t="str">
        <f t="shared" si="32"/>
        <v/>
      </c>
      <c r="N344" s="15"/>
      <c r="O344" s="73" t="str">
        <f t="shared" si="33"/>
        <v/>
      </c>
      <c r="P344" s="73">
        <f t="shared" si="34"/>
        <v>0</v>
      </c>
      <c r="Q344" s="73" t="str">
        <f t="shared" si="35"/>
        <v/>
      </c>
      <c r="R344" s="73" t="str">
        <f t="shared" si="36"/>
        <v/>
      </c>
      <c r="S344" s="73" t="str">
        <f t="shared" si="37"/>
        <v/>
      </c>
    </row>
    <row r="345" spans="3:19" ht="17.45" customHeight="1" x14ac:dyDescent="0.2">
      <c r="C345" s="99"/>
      <c r="D345" s="100"/>
      <c r="E345" s="101"/>
      <c r="F345" s="101"/>
      <c r="G345" s="101"/>
      <c r="H345" s="102"/>
      <c r="I345" s="101"/>
      <c r="J345" s="101"/>
      <c r="K345" s="101"/>
      <c r="L345" s="101"/>
      <c r="M345" s="73" t="str">
        <f t="shared" si="32"/>
        <v/>
      </c>
      <c r="N345" s="15"/>
      <c r="O345" s="73" t="str">
        <f t="shared" si="33"/>
        <v/>
      </c>
      <c r="P345" s="73">
        <f t="shared" si="34"/>
        <v>0</v>
      </c>
      <c r="Q345" s="73" t="str">
        <f t="shared" si="35"/>
        <v/>
      </c>
      <c r="R345" s="73" t="str">
        <f t="shared" si="36"/>
        <v/>
      </c>
      <c r="S345" s="73" t="str">
        <f t="shared" si="37"/>
        <v/>
      </c>
    </row>
    <row r="346" spans="3:19" ht="17.45" customHeight="1" x14ac:dyDescent="0.2">
      <c r="C346" s="99"/>
      <c r="D346" s="100"/>
      <c r="E346" s="101"/>
      <c r="F346" s="101"/>
      <c r="G346" s="101"/>
      <c r="H346" s="102"/>
      <c r="I346" s="101"/>
      <c r="J346" s="101"/>
      <c r="K346" s="101"/>
      <c r="L346" s="101"/>
      <c r="M346" s="73" t="str">
        <f t="shared" si="32"/>
        <v/>
      </c>
      <c r="N346" s="15"/>
      <c r="O346" s="73" t="str">
        <f t="shared" si="33"/>
        <v/>
      </c>
      <c r="P346" s="73">
        <f t="shared" si="34"/>
        <v>0</v>
      </c>
      <c r="Q346" s="73" t="str">
        <f t="shared" si="35"/>
        <v/>
      </c>
      <c r="R346" s="73" t="str">
        <f t="shared" si="36"/>
        <v/>
      </c>
      <c r="S346" s="73" t="str">
        <f t="shared" si="37"/>
        <v/>
      </c>
    </row>
    <row r="347" spans="3:19" ht="17.45" customHeight="1" x14ac:dyDescent="0.2">
      <c r="C347" s="99"/>
      <c r="D347" s="100"/>
      <c r="E347" s="101"/>
      <c r="F347" s="101"/>
      <c r="G347" s="101"/>
      <c r="H347" s="102"/>
      <c r="I347" s="101"/>
      <c r="J347" s="101"/>
      <c r="K347" s="101"/>
      <c r="L347" s="101"/>
      <c r="M347" s="73" t="str">
        <f t="shared" si="32"/>
        <v/>
      </c>
      <c r="N347" s="15"/>
      <c r="O347" s="73" t="str">
        <f t="shared" si="33"/>
        <v/>
      </c>
      <c r="P347" s="73">
        <f t="shared" si="34"/>
        <v>0</v>
      </c>
      <c r="Q347" s="73" t="str">
        <f t="shared" si="35"/>
        <v/>
      </c>
      <c r="R347" s="73" t="str">
        <f t="shared" si="36"/>
        <v/>
      </c>
      <c r="S347" s="73" t="str">
        <f t="shared" si="37"/>
        <v/>
      </c>
    </row>
    <row r="348" spans="3:19" ht="17.45" customHeight="1" x14ac:dyDescent="0.2">
      <c r="C348" s="99"/>
      <c r="D348" s="100"/>
      <c r="E348" s="101"/>
      <c r="F348" s="101"/>
      <c r="G348" s="101"/>
      <c r="H348" s="102"/>
      <c r="I348" s="101"/>
      <c r="J348" s="101"/>
      <c r="K348" s="101"/>
      <c r="L348" s="101"/>
      <c r="M348" s="73" t="str">
        <f t="shared" si="32"/>
        <v/>
      </c>
      <c r="N348" s="15"/>
      <c r="O348" s="73" t="str">
        <f t="shared" si="33"/>
        <v/>
      </c>
      <c r="P348" s="73">
        <f t="shared" si="34"/>
        <v>0</v>
      </c>
      <c r="Q348" s="73" t="str">
        <f t="shared" si="35"/>
        <v/>
      </c>
      <c r="R348" s="73" t="str">
        <f t="shared" si="36"/>
        <v/>
      </c>
      <c r="S348" s="73" t="str">
        <f t="shared" si="37"/>
        <v/>
      </c>
    </row>
    <row r="349" spans="3:19" ht="17.45" customHeight="1" x14ac:dyDescent="0.2">
      <c r="C349" s="99"/>
      <c r="D349" s="100"/>
      <c r="E349" s="101"/>
      <c r="F349" s="101"/>
      <c r="G349" s="101"/>
      <c r="H349" s="102"/>
      <c r="I349" s="101"/>
      <c r="J349" s="101"/>
      <c r="K349" s="101"/>
      <c r="L349" s="101"/>
      <c r="M349" s="73" t="str">
        <f t="shared" si="32"/>
        <v/>
      </c>
      <c r="N349" s="15"/>
      <c r="O349" s="73" t="str">
        <f t="shared" si="33"/>
        <v/>
      </c>
      <c r="P349" s="73">
        <f t="shared" si="34"/>
        <v>0</v>
      </c>
      <c r="Q349" s="73" t="str">
        <f t="shared" si="35"/>
        <v/>
      </c>
      <c r="R349" s="73" t="str">
        <f t="shared" si="36"/>
        <v/>
      </c>
      <c r="S349" s="73" t="str">
        <f t="shared" si="37"/>
        <v/>
      </c>
    </row>
    <row r="350" spans="3:19" ht="17.45" customHeight="1" x14ac:dyDescent="0.2">
      <c r="C350" s="99"/>
      <c r="D350" s="100"/>
      <c r="E350" s="101"/>
      <c r="F350" s="101"/>
      <c r="G350" s="101"/>
      <c r="H350" s="102"/>
      <c r="I350" s="101"/>
      <c r="J350" s="101"/>
      <c r="K350" s="101"/>
      <c r="L350" s="101"/>
      <c r="M350" s="73" t="str">
        <f t="shared" si="32"/>
        <v/>
      </c>
      <c r="N350" s="15"/>
      <c r="O350" s="73" t="str">
        <f t="shared" si="33"/>
        <v/>
      </c>
      <c r="P350" s="73">
        <f t="shared" si="34"/>
        <v>0</v>
      </c>
      <c r="Q350" s="73" t="str">
        <f t="shared" si="35"/>
        <v/>
      </c>
      <c r="R350" s="73" t="str">
        <f t="shared" si="36"/>
        <v/>
      </c>
      <c r="S350" s="73" t="str">
        <f t="shared" si="37"/>
        <v/>
      </c>
    </row>
    <row r="351" spans="3:19" ht="17.45" customHeight="1" x14ac:dyDescent="0.2">
      <c r="C351" s="99"/>
      <c r="D351" s="100"/>
      <c r="E351" s="101"/>
      <c r="F351" s="101"/>
      <c r="G351" s="101"/>
      <c r="H351" s="102"/>
      <c r="I351" s="101"/>
      <c r="J351" s="101"/>
      <c r="K351" s="101"/>
      <c r="L351" s="101"/>
      <c r="M351" s="73" t="str">
        <f t="shared" si="32"/>
        <v/>
      </c>
      <c r="N351" s="15"/>
      <c r="O351" s="73" t="str">
        <f t="shared" si="33"/>
        <v/>
      </c>
      <c r="P351" s="73">
        <f t="shared" si="34"/>
        <v>0</v>
      </c>
      <c r="Q351" s="73" t="str">
        <f t="shared" si="35"/>
        <v/>
      </c>
      <c r="R351" s="73" t="str">
        <f t="shared" si="36"/>
        <v/>
      </c>
      <c r="S351" s="73" t="str">
        <f t="shared" si="37"/>
        <v/>
      </c>
    </row>
    <row r="352" spans="3:19" ht="17.45" customHeight="1" x14ac:dyDescent="0.2">
      <c r="C352" s="99"/>
      <c r="D352" s="100"/>
      <c r="E352" s="101"/>
      <c r="F352" s="101"/>
      <c r="G352" s="101"/>
      <c r="H352" s="102"/>
      <c r="I352" s="101"/>
      <c r="J352" s="101"/>
      <c r="K352" s="101"/>
      <c r="L352" s="101"/>
      <c r="M352" s="73" t="str">
        <f t="shared" si="32"/>
        <v/>
      </c>
      <c r="N352" s="15"/>
      <c r="O352" s="73" t="str">
        <f t="shared" si="33"/>
        <v/>
      </c>
      <c r="P352" s="73">
        <f t="shared" si="34"/>
        <v>0</v>
      </c>
      <c r="Q352" s="73" t="str">
        <f t="shared" si="35"/>
        <v/>
      </c>
      <c r="R352" s="73" t="str">
        <f t="shared" si="36"/>
        <v/>
      </c>
      <c r="S352" s="73" t="str">
        <f t="shared" si="37"/>
        <v/>
      </c>
    </row>
    <row r="353" spans="3:19" ht="17.45" customHeight="1" x14ac:dyDescent="0.2">
      <c r="C353" s="99"/>
      <c r="D353" s="100"/>
      <c r="E353" s="101"/>
      <c r="F353" s="101"/>
      <c r="G353" s="101"/>
      <c r="H353" s="102"/>
      <c r="I353" s="101"/>
      <c r="J353" s="101"/>
      <c r="K353" s="101"/>
      <c r="L353" s="101"/>
      <c r="M353" s="73" t="str">
        <f t="shared" si="32"/>
        <v/>
      </c>
      <c r="N353" s="15"/>
      <c r="O353" s="73" t="str">
        <f t="shared" si="33"/>
        <v/>
      </c>
      <c r="P353" s="73">
        <f t="shared" si="34"/>
        <v>0</v>
      </c>
      <c r="Q353" s="73" t="str">
        <f t="shared" si="35"/>
        <v/>
      </c>
      <c r="R353" s="73" t="str">
        <f t="shared" si="36"/>
        <v/>
      </c>
      <c r="S353" s="73" t="str">
        <f t="shared" si="37"/>
        <v/>
      </c>
    </row>
    <row r="354" spans="3:19" ht="17.45" customHeight="1" x14ac:dyDescent="0.2">
      <c r="C354" s="99"/>
      <c r="D354" s="100"/>
      <c r="E354" s="101"/>
      <c r="F354" s="101"/>
      <c r="G354" s="101"/>
      <c r="H354" s="102"/>
      <c r="I354" s="101"/>
      <c r="J354" s="101"/>
      <c r="K354" s="101"/>
      <c r="L354" s="101"/>
      <c r="M354" s="73" t="str">
        <f t="shared" si="32"/>
        <v/>
      </c>
      <c r="N354" s="15"/>
      <c r="O354" s="73" t="str">
        <f t="shared" si="33"/>
        <v/>
      </c>
      <c r="P354" s="73">
        <f t="shared" si="34"/>
        <v>0</v>
      </c>
      <c r="Q354" s="73" t="str">
        <f t="shared" si="35"/>
        <v/>
      </c>
      <c r="R354" s="73" t="str">
        <f t="shared" si="36"/>
        <v/>
      </c>
      <c r="S354" s="73" t="str">
        <f t="shared" si="37"/>
        <v/>
      </c>
    </row>
    <row r="355" spans="3:19" ht="17.45" customHeight="1" x14ac:dyDescent="0.2">
      <c r="C355" s="99"/>
      <c r="D355" s="100"/>
      <c r="E355" s="101"/>
      <c r="F355" s="101"/>
      <c r="G355" s="101"/>
      <c r="H355" s="102"/>
      <c r="I355" s="101"/>
      <c r="J355" s="101"/>
      <c r="K355" s="101"/>
      <c r="L355" s="101"/>
      <c r="M355" s="73" t="str">
        <f t="shared" si="32"/>
        <v/>
      </c>
      <c r="N355" s="15"/>
      <c r="O355" s="73" t="str">
        <f t="shared" si="33"/>
        <v/>
      </c>
      <c r="P355" s="73">
        <f t="shared" si="34"/>
        <v>0</v>
      </c>
      <c r="Q355" s="73" t="str">
        <f t="shared" si="35"/>
        <v/>
      </c>
      <c r="R355" s="73" t="str">
        <f t="shared" si="36"/>
        <v/>
      </c>
      <c r="S355" s="73" t="str">
        <f t="shared" si="37"/>
        <v/>
      </c>
    </row>
    <row r="356" spans="3:19" ht="17.45" customHeight="1" x14ac:dyDescent="0.2">
      <c r="C356" s="99"/>
      <c r="D356" s="100"/>
      <c r="E356" s="101"/>
      <c r="F356" s="101"/>
      <c r="G356" s="101"/>
      <c r="H356" s="102"/>
      <c r="I356" s="101"/>
      <c r="J356" s="101"/>
      <c r="K356" s="101"/>
      <c r="L356" s="101"/>
      <c r="M356" s="73" t="str">
        <f t="shared" si="32"/>
        <v/>
      </c>
      <c r="N356" s="15"/>
      <c r="O356" s="73" t="str">
        <f t="shared" si="33"/>
        <v/>
      </c>
      <c r="P356" s="73">
        <f t="shared" si="34"/>
        <v>0</v>
      </c>
      <c r="Q356" s="73" t="str">
        <f t="shared" si="35"/>
        <v/>
      </c>
      <c r="R356" s="73" t="str">
        <f t="shared" si="36"/>
        <v/>
      </c>
      <c r="S356" s="73" t="str">
        <f t="shared" si="37"/>
        <v/>
      </c>
    </row>
    <row r="357" spans="3:19" ht="17.45" customHeight="1" x14ac:dyDescent="0.2">
      <c r="C357" s="99"/>
      <c r="D357" s="100"/>
      <c r="E357" s="101"/>
      <c r="F357" s="101"/>
      <c r="G357" s="101"/>
      <c r="H357" s="102"/>
      <c r="I357" s="101"/>
      <c r="J357" s="101"/>
      <c r="K357" s="101"/>
      <c r="L357" s="101"/>
      <c r="M357" s="73" t="str">
        <f t="shared" si="32"/>
        <v/>
      </c>
      <c r="N357" s="15"/>
      <c r="O357" s="73" t="str">
        <f t="shared" si="33"/>
        <v/>
      </c>
      <c r="P357" s="73">
        <f t="shared" si="34"/>
        <v>0</v>
      </c>
      <c r="Q357" s="73" t="str">
        <f t="shared" si="35"/>
        <v/>
      </c>
      <c r="R357" s="73" t="str">
        <f t="shared" si="36"/>
        <v/>
      </c>
      <c r="S357" s="73" t="str">
        <f t="shared" si="37"/>
        <v/>
      </c>
    </row>
    <row r="358" spans="3:19" ht="17.45" customHeight="1" x14ac:dyDescent="0.2">
      <c r="C358" s="99"/>
      <c r="D358" s="100"/>
      <c r="E358" s="101"/>
      <c r="F358" s="101"/>
      <c r="G358" s="101"/>
      <c r="H358" s="102"/>
      <c r="I358" s="101"/>
      <c r="J358" s="101"/>
      <c r="K358" s="101"/>
      <c r="L358" s="101"/>
      <c r="M358" s="73" t="str">
        <f t="shared" si="32"/>
        <v/>
      </c>
      <c r="N358" s="15"/>
      <c r="O358" s="73" t="str">
        <f t="shared" si="33"/>
        <v/>
      </c>
      <c r="P358" s="73">
        <f t="shared" si="34"/>
        <v>0</v>
      </c>
      <c r="Q358" s="73" t="str">
        <f t="shared" si="35"/>
        <v/>
      </c>
      <c r="R358" s="73" t="str">
        <f t="shared" si="36"/>
        <v/>
      </c>
      <c r="S358" s="73" t="str">
        <f t="shared" si="37"/>
        <v/>
      </c>
    </row>
    <row r="359" spans="3:19" ht="17.45" customHeight="1" x14ac:dyDescent="0.2">
      <c r="C359" s="99"/>
      <c r="D359" s="100"/>
      <c r="E359" s="101"/>
      <c r="F359" s="101"/>
      <c r="G359" s="101"/>
      <c r="H359" s="102"/>
      <c r="I359" s="101"/>
      <c r="J359" s="101"/>
      <c r="K359" s="101"/>
      <c r="L359" s="101"/>
      <c r="M359" s="73" t="str">
        <f t="shared" si="32"/>
        <v/>
      </c>
      <c r="N359" s="15"/>
      <c r="O359" s="73" t="str">
        <f t="shared" si="33"/>
        <v/>
      </c>
      <c r="P359" s="73">
        <f t="shared" si="34"/>
        <v>0</v>
      </c>
      <c r="Q359" s="73" t="str">
        <f t="shared" si="35"/>
        <v/>
      </c>
      <c r="R359" s="73" t="str">
        <f t="shared" si="36"/>
        <v/>
      </c>
      <c r="S359" s="73" t="str">
        <f t="shared" si="37"/>
        <v/>
      </c>
    </row>
    <row r="360" spans="3:19" ht="17.45" customHeight="1" x14ac:dyDescent="0.2">
      <c r="C360" s="99"/>
      <c r="D360" s="100"/>
      <c r="E360" s="101"/>
      <c r="F360" s="101"/>
      <c r="G360" s="101"/>
      <c r="H360" s="102"/>
      <c r="I360" s="101"/>
      <c r="J360" s="101"/>
      <c r="K360" s="101"/>
      <c r="L360" s="101"/>
      <c r="M360" s="73" t="str">
        <f t="shared" si="32"/>
        <v/>
      </c>
      <c r="N360" s="15"/>
      <c r="O360" s="73" t="str">
        <f t="shared" si="33"/>
        <v/>
      </c>
      <c r="P360" s="73">
        <f t="shared" si="34"/>
        <v>0</v>
      </c>
      <c r="Q360" s="73" t="str">
        <f t="shared" si="35"/>
        <v/>
      </c>
      <c r="R360" s="73" t="str">
        <f t="shared" si="36"/>
        <v/>
      </c>
      <c r="S360" s="73" t="str">
        <f t="shared" si="37"/>
        <v/>
      </c>
    </row>
    <row r="361" spans="3:19" ht="17.45" customHeight="1" x14ac:dyDescent="0.2">
      <c r="C361" s="99"/>
      <c r="D361" s="100"/>
      <c r="E361" s="101"/>
      <c r="F361" s="101"/>
      <c r="G361" s="101"/>
      <c r="H361" s="102"/>
      <c r="I361" s="101"/>
      <c r="J361" s="101"/>
      <c r="K361" s="101"/>
      <c r="L361" s="101"/>
      <c r="M361" s="73" t="str">
        <f t="shared" si="32"/>
        <v/>
      </c>
      <c r="N361" s="15"/>
      <c r="O361" s="73" t="str">
        <f t="shared" si="33"/>
        <v/>
      </c>
      <c r="P361" s="73">
        <f t="shared" si="34"/>
        <v>0</v>
      </c>
      <c r="Q361" s="73" t="str">
        <f t="shared" si="35"/>
        <v/>
      </c>
      <c r="R361" s="73" t="str">
        <f t="shared" si="36"/>
        <v/>
      </c>
      <c r="S361" s="73" t="str">
        <f t="shared" si="37"/>
        <v/>
      </c>
    </row>
    <row r="362" spans="3:19" ht="17.45" customHeight="1" x14ac:dyDescent="0.2">
      <c r="C362" s="99"/>
      <c r="D362" s="100"/>
      <c r="E362" s="101"/>
      <c r="F362" s="101"/>
      <c r="G362" s="101"/>
      <c r="H362" s="102"/>
      <c r="I362" s="101"/>
      <c r="J362" s="101"/>
      <c r="K362" s="101"/>
      <c r="L362" s="101"/>
      <c r="M362" s="73" t="str">
        <f t="shared" si="32"/>
        <v/>
      </c>
      <c r="N362" s="15"/>
      <c r="O362" s="73" t="str">
        <f t="shared" si="33"/>
        <v/>
      </c>
      <c r="P362" s="73">
        <f t="shared" si="34"/>
        <v>0</v>
      </c>
      <c r="Q362" s="73" t="str">
        <f t="shared" si="35"/>
        <v/>
      </c>
      <c r="R362" s="73" t="str">
        <f t="shared" si="36"/>
        <v/>
      </c>
      <c r="S362" s="73" t="str">
        <f t="shared" si="37"/>
        <v/>
      </c>
    </row>
    <row r="363" spans="3:19" ht="17.45" customHeight="1" x14ac:dyDescent="0.2">
      <c r="C363" s="99"/>
      <c r="D363" s="100"/>
      <c r="E363" s="101"/>
      <c r="F363" s="101"/>
      <c r="G363" s="101"/>
      <c r="H363" s="102"/>
      <c r="I363" s="101"/>
      <c r="J363" s="101"/>
      <c r="K363" s="101"/>
      <c r="L363" s="101"/>
      <c r="M363" s="73" t="str">
        <f t="shared" si="32"/>
        <v/>
      </c>
      <c r="N363" s="15"/>
      <c r="O363" s="73" t="str">
        <f t="shared" si="33"/>
        <v/>
      </c>
      <c r="P363" s="73">
        <f t="shared" si="34"/>
        <v>0</v>
      </c>
      <c r="Q363" s="73" t="str">
        <f t="shared" si="35"/>
        <v/>
      </c>
      <c r="R363" s="73" t="str">
        <f t="shared" si="36"/>
        <v/>
      </c>
      <c r="S363" s="73" t="str">
        <f t="shared" si="37"/>
        <v/>
      </c>
    </row>
    <row r="364" spans="3:19" ht="17.45" customHeight="1" x14ac:dyDescent="0.2">
      <c r="C364" s="99"/>
      <c r="D364" s="100"/>
      <c r="E364" s="101"/>
      <c r="F364" s="101"/>
      <c r="G364" s="101"/>
      <c r="H364" s="102"/>
      <c r="I364" s="101"/>
      <c r="J364" s="101"/>
      <c r="K364" s="101"/>
      <c r="L364" s="101"/>
      <c r="M364" s="73" t="str">
        <f t="shared" si="32"/>
        <v/>
      </c>
      <c r="N364" s="15"/>
      <c r="O364" s="73" t="str">
        <f t="shared" si="33"/>
        <v/>
      </c>
      <c r="P364" s="73">
        <f t="shared" si="34"/>
        <v>0</v>
      </c>
      <c r="Q364" s="73" t="str">
        <f t="shared" si="35"/>
        <v/>
      </c>
      <c r="R364" s="73" t="str">
        <f t="shared" si="36"/>
        <v/>
      </c>
      <c r="S364" s="73" t="str">
        <f t="shared" si="37"/>
        <v/>
      </c>
    </row>
    <row r="365" spans="3:19" ht="17.45" customHeight="1" x14ac:dyDescent="0.2">
      <c r="C365" s="99"/>
      <c r="D365" s="100"/>
      <c r="E365" s="101"/>
      <c r="F365" s="101"/>
      <c r="G365" s="101"/>
      <c r="H365" s="102"/>
      <c r="I365" s="101"/>
      <c r="J365" s="101"/>
      <c r="K365" s="101"/>
      <c r="L365" s="101"/>
      <c r="M365" s="73" t="str">
        <f t="shared" si="32"/>
        <v/>
      </c>
      <c r="N365" s="15"/>
      <c r="O365" s="73" t="str">
        <f t="shared" si="33"/>
        <v/>
      </c>
      <c r="P365" s="73">
        <f t="shared" si="34"/>
        <v>0</v>
      </c>
      <c r="Q365" s="73" t="str">
        <f t="shared" si="35"/>
        <v/>
      </c>
      <c r="R365" s="73" t="str">
        <f t="shared" si="36"/>
        <v/>
      </c>
      <c r="S365" s="73" t="str">
        <f t="shared" si="37"/>
        <v/>
      </c>
    </row>
    <row r="366" spans="3:19" ht="17.45" customHeight="1" x14ac:dyDescent="0.2">
      <c r="C366" s="99"/>
      <c r="D366" s="100"/>
      <c r="E366" s="101"/>
      <c r="F366" s="101"/>
      <c r="G366" s="101"/>
      <c r="H366" s="102"/>
      <c r="I366" s="101"/>
      <c r="J366" s="101"/>
      <c r="K366" s="101"/>
      <c r="L366" s="101"/>
      <c r="M366" s="73" t="str">
        <f t="shared" si="32"/>
        <v/>
      </c>
      <c r="N366" s="15"/>
      <c r="O366" s="73" t="str">
        <f t="shared" si="33"/>
        <v/>
      </c>
      <c r="P366" s="73">
        <f t="shared" si="34"/>
        <v>0</v>
      </c>
      <c r="Q366" s="73" t="str">
        <f t="shared" si="35"/>
        <v/>
      </c>
      <c r="R366" s="73" t="str">
        <f t="shared" si="36"/>
        <v/>
      </c>
      <c r="S366" s="73" t="str">
        <f t="shared" si="37"/>
        <v/>
      </c>
    </row>
    <row r="367" spans="3:19" ht="17.45" customHeight="1" x14ac:dyDescent="0.2">
      <c r="C367" s="99"/>
      <c r="D367" s="100"/>
      <c r="E367" s="101"/>
      <c r="F367" s="101"/>
      <c r="G367" s="101"/>
      <c r="H367" s="102"/>
      <c r="I367" s="101"/>
      <c r="J367" s="101"/>
      <c r="K367" s="101"/>
      <c r="L367" s="101"/>
      <c r="M367" s="73" t="str">
        <f t="shared" si="32"/>
        <v/>
      </c>
      <c r="N367" s="15"/>
      <c r="O367" s="73" t="str">
        <f t="shared" si="33"/>
        <v/>
      </c>
      <c r="P367" s="73">
        <f t="shared" si="34"/>
        <v>0</v>
      </c>
      <c r="Q367" s="73" t="str">
        <f t="shared" si="35"/>
        <v/>
      </c>
      <c r="R367" s="73" t="str">
        <f t="shared" si="36"/>
        <v/>
      </c>
      <c r="S367" s="73" t="str">
        <f t="shared" si="37"/>
        <v/>
      </c>
    </row>
    <row r="368" spans="3:19" ht="17.45" customHeight="1" x14ac:dyDescent="0.2">
      <c r="C368" s="99"/>
      <c r="D368" s="100"/>
      <c r="E368" s="101"/>
      <c r="F368" s="101"/>
      <c r="G368" s="101"/>
      <c r="H368" s="102"/>
      <c r="I368" s="101"/>
      <c r="J368" s="101"/>
      <c r="K368" s="101"/>
      <c r="L368" s="101"/>
      <c r="M368" s="73" t="str">
        <f t="shared" si="32"/>
        <v/>
      </c>
      <c r="N368" s="15"/>
      <c r="O368" s="73" t="str">
        <f t="shared" si="33"/>
        <v/>
      </c>
      <c r="P368" s="73">
        <f t="shared" si="34"/>
        <v>0</v>
      </c>
      <c r="Q368" s="73" t="str">
        <f t="shared" si="35"/>
        <v/>
      </c>
      <c r="R368" s="73" t="str">
        <f t="shared" si="36"/>
        <v/>
      </c>
      <c r="S368" s="73" t="str">
        <f t="shared" si="37"/>
        <v/>
      </c>
    </row>
    <row r="369" spans="3:19" ht="17.45" customHeight="1" x14ac:dyDescent="0.2">
      <c r="C369" s="99"/>
      <c r="D369" s="100"/>
      <c r="E369" s="101"/>
      <c r="F369" s="101"/>
      <c r="G369" s="101"/>
      <c r="H369" s="102"/>
      <c r="I369" s="101"/>
      <c r="J369" s="101"/>
      <c r="K369" s="101"/>
      <c r="L369" s="101"/>
      <c r="M369" s="73" t="str">
        <f t="shared" si="32"/>
        <v/>
      </c>
      <c r="N369" s="15"/>
      <c r="O369" s="73" t="str">
        <f t="shared" si="33"/>
        <v/>
      </c>
      <c r="P369" s="73">
        <f t="shared" si="34"/>
        <v>0</v>
      </c>
      <c r="Q369" s="73" t="str">
        <f t="shared" si="35"/>
        <v/>
      </c>
      <c r="R369" s="73" t="str">
        <f t="shared" si="36"/>
        <v/>
      </c>
      <c r="S369" s="73" t="str">
        <f t="shared" si="37"/>
        <v/>
      </c>
    </row>
    <row r="370" spans="3:19" ht="17.45" customHeight="1" x14ac:dyDescent="0.2">
      <c r="C370" s="99"/>
      <c r="D370" s="100"/>
      <c r="E370" s="101"/>
      <c r="F370" s="101"/>
      <c r="G370" s="101"/>
      <c r="H370" s="102"/>
      <c r="I370" s="101"/>
      <c r="J370" s="101"/>
      <c r="K370" s="101"/>
      <c r="L370" s="101"/>
      <c r="M370" s="73" t="str">
        <f t="shared" si="32"/>
        <v/>
      </c>
      <c r="N370" s="15"/>
      <c r="O370" s="73" t="str">
        <f t="shared" si="33"/>
        <v/>
      </c>
      <c r="P370" s="73">
        <f t="shared" si="34"/>
        <v>0</v>
      </c>
      <c r="Q370" s="73" t="str">
        <f t="shared" si="35"/>
        <v/>
      </c>
      <c r="R370" s="73" t="str">
        <f t="shared" si="36"/>
        <v/>
      </c>
      <c r="S370" s="73" t="str">
        <f t="shared" si="37"/>
        <v/>
      </c>
    </row>
    <row r="371" spans="3:19" ht="17.45" customHeight="1" x14ac:dyDescent="0.2">
      <c r="C371" s="99"/>
      <c r="D371" s="100"/>
      <c r="E371" s="101"/>
      <c r="F371" s="101"/>
      <c r="G371" s="101"/>
      <c r="H371" s="102"/>
      <c r="I371" s="101"/>
      <c r="J371" s="101"/>
      <c r="K371" s="101"/>
      <c r="L371" s="101"/>
      <c r="M371" s="73" t="str">
        <f t="shared" si="32"/>
        <v/>
      </c>
      <c r="N371" s="15"/>
      <c r="O371" s="73" t="str">
        <f t="shared" si="33"/>
        <v/>
      </c>
      <c r="P371" s="73">
        <f t="shared" si="34"/>
        <v>0</v>
      </c>
      <c r="Q371" s="73" t="str">
        <f t="shared" si="35"/>
        <v/>
      </c>
      <c r="R371" s="73" t="str">
        <f t="shared" si="36"/>
        <v/>
      </c>
      <c r="S371" s="73" t="str">
        <f t="shared" si="37"/>
        <v/>
      </c>
    </row>
    <row r="372" spans="3:19" ht="17.45" customHeight="1" x14ac:dyDescent="0.2">
      <c r="C372" s="99"/>
      <c r="D372" s="100"/>
      <c r="E372" s="101"/>
      <c r="F372" s="101"/>
      <c r="G372" s="101"/>
      <c r="H372" s="102"/>
      <c r="I372" s="101"/>
      <c r="J372" s="101"/>
      <c r="K372" s="101"/>
      <c r="L372" s="101"/>
      <c r="M372" s="73" t="str">
        <f t="shared" si="32"/>
        <v/>
      </c>
      <c r="N372" s="15"/>
      <c r="O372" s="73" t="str">
        <f t="shared" si="33"/>
        <v/>
      </c>
      <c r="P372" s="73">
        <f t="shared" si="34"/>
        <v>0</v>
      </c>
      <c r="Q372" s="73" t="str">
        <f t="shared" si="35"/>
        <v/>
      </c>
      <c r="R372" s="73" t="str">
        <f t="shared" si="36"/>
        <v/>
      </c>
      <c r="S372" s="73" t="str">
        <f t="shared" si="37"/>
        <v/>
      </c>
    </row>
    <row r="373" spans="3:19" ht="17.45" customHeight="1" x14ac:dyDescent="0.2">
      <c r="C373" s="99"/>
      <c r="D373" s="100"/>
      <c r="E373" s="101"/>
      <c r="F373" s="101"/>
      <c r="G373" s="101"/>
      <c r="H373" s="102"/>
      <c r="I373" s="101"/>
      <c r="J373" s="101"/>
      <c r="K373" s="101"/>
      <c r="L373" s="101"/>
      <c r="M373" s="73" t="str">
        <f t="shared" si="32"/>
        <v/>
      </c>
      <c r="N373" s="15"/>
      <c r="O373" s="73" t="str">
        <f t="shared" si="33"/>
        <v/>
      </c>
      <c r="P373" s="73">
        <f t="shared" si="34"/>
        <v>0</v>
      </c>
      <c r="Q373" s="73" t="str">
        <f t="shared" si="35"/>
        <v/>
      </c>
      <c r="R373" s="73" t="str">
        <f t="shared" si="36"/>
        <v/>
      </c>
      <c r="S373" s="73" t="str">
        <f t="shared" si="37"/>
        <v/>
      </c>
    </row>
    <row r="374" spans="3:19" ht="17.45" customHeight="1" x14ac:dyDescent="0.2">
      <c r="C374" s="99"/>
      <c r="D374" s="100"/>
      <c r="E374" s="101"/>
      <c r="F374" s="101"/>
      <c r="G374" s="101"/>
      <c r="H374" s="102"/>
      <c r="I374" s="101"/>
      <c r="J374" s="101"/>
      <c r="K374" s="101"/>
      <c r="L374" s="101"/>
      <c r="M374" s="73" t="str">
        <f t="shared" si="32"/>
        <v/>
      </c>
      <c r="N374" s="15"/>
      <c r="O374" s="73" t="str">
        <f t="shared" si="33"/>
        <v/>
      </c>
      <c r="P374" s="73">
        <f t="shared" si="34"/>
        <v>0</v>
      </c>
      <c r="Q374" s="73" t="str">
        <f t="shared" si="35"/>
        <v/>
      </c>
      <c r="R374" s="73" t="str">
        <f t="shared" si="36"/>
        <v/>
      </c>
      <c r="S374" s="73" t="str">
        <f t="shared" si="37"/>
        <v/>
      </c>
    </row>
    <row r="375" spans="3:19" ht="17.45" customHeight="1" x14ac:dyDescent="0.2">
      <c r="C375" s="99"/>
      <c r="D375" s="100"/>
      <c r="E375" s="101"/>
      <c r="F375" s="101"/>
      <c r="G375" s="101"/>
      <c r="H375" s="102"/>
      <c r="I375" s="101"/>
      <c r="J375" s="101"/>
      <c r="K375" s="101"/>
      <c r="L375" s="101"/>
      <c r="M375" s="73" t="str">
        <f t="shared" si="32"/>
        <v/>
      </c>
      <c r="N375" s="15"/>
      <c r="O375" s="73" t="str">
        <f t="shared" si="33"/>
        <v/>
      </c>
      <c r="P375" s="73">
        <f t="shared" si="34"/>
        <v>0</v>
      </c>
      <c r="Q375" s="73" t="str">
        <f t="shared" si="35"/>
        <v/>
      </c>
      <c r="R375" s="73" t="str">
        <f t="shared" si="36"/>
        <v/>
      </c>
      <c r="S375" s="73" t="str">
        <f t="shared" si="37"/>
        <v/>
      </c>
    </row>
    <row r="376" spans="3:19" ht="17.45" customHeight="1" x14ac:dyDescent="0.2">
      <c r="C376" s="99"/>
      <c r="D376" s="100"/>
      <c r="E376" s="101"/>
      <c r="F376" s="101"/>
      <c r="G376" s="101"/>
      <c r="H376" s="102"/>
      <c r="I376" s="101"/>
      <c r="J376" s="101"/>
      <c r="K376" s="101"/>
      <c r="L376" s="101"/>
      <c r="M376" s="73" t="str">
        <f t="shared" si="32"/>
        <v/>
      </c>
      <c r="N376" s="15"/>
      <c r="O376" s="73" t="str">
        <f t="shared" si="33"/>
        <v/>
      </c>
      <c r="P376" s="73">
        <f t="shared" si="34"/>
        <v>0</v>
      </c>
      <c r="Q376" s="73" t="str">
        <f t="shared" si="35"/>
        <v/>
      </c>
      <c r="R376" s="73" t="str">
        <f t="shared" si="36"/>
        <v/>
      </c>
      <c r="S376" s="73" t="str">
        <f t="shared" si="37"/>
        <v/>
      </c>
    </row>
    <row r="377" spans="3:19" ht="17.45" customHeight="1" x14ac:dyDescent="0.2">
      <c r="C377" s="99"/>
      <c r="D377" s="100"/>
      <c r="E377" s="101"/>
      <c r="F377" s="101"/>
      <c r="G377" s="101"/>
      <c r="H377" s="102"/>
      <c r="I377" s="101"/>
      <c r="J377" s="101"/>
      <c r="K377" s="101"/>
      <c r="L377" s="101"/>
      <c r="M377" s="73" t="str">
        <f t="shared" si="32"/>
        <v/>
      </c>
      <c r="N377" s="15"/>
      <c r="O377" s="73" t="str">
        <f t="shared" si="33"/>
        <v/>
      </c>
      <c r="P377" s="73">
        <f t="shared" si="34"/>
        <v>0</v>
      </c>
      <c r="Q377" s="73" t="str">
        <f t="shared" si="35"/>
        <v/>
      </c>
      <c r="R377" s="73" t="str">
        <f t="shared" si="36"/>
        <v/>
      </c>
      <c r="S377" s="73" t="str">
        <f t="shared" si="37"/>
        <v/>
      </c>
    </row>
    <row r="378" spans="3:19" ht="17.45" customHeight="1" x14ac:dyDescent="0.2">
      <c r="C378" s="99"/>
      <c r="D378" s="100"/>
      <c r="E378" s="101"/>
      <c r="F378" s="101"/>
      <c r="G378" s="101"/>
      <c r="H378" s="102"/>
      <c r="I378" s="101"/>
      <c r="J378" s="101"/>
      <c r="K378" s="101"/>
      <c r="L378" s="101"/>
      <c r="M378" s="73" t="str">
        <f t="shared" si="32"/>
        <v/>
      </c>
      <c r="N378" s="15"/>
      <c r="O378" s="73" t="str">
        <f t="shared" si="33"/>
        <v/>
      </c>
      <c r="P378" s="73">
        <f t="shared" si="34"/>
        <v>0</v>
      </c>
      <c r="Q378" s="73" t="str">
        <f t="shared" si="35"/>
        <v/>
      </c>
      <c r="R378" s="73" t="str">
        <f t="shared" si="36"/>
        <v/>
      </c>
      <c r="S378" s="73" t="str">
        <f t="shared" si="37"/>
        <v/>
      </c>
    </row>
    <row r="379" spans="3:19" ht="17.45" customHeight="1" x14ac:dyDescent="0.2">
      <c r="C379" s="99"/>
      <c r="D379" s="100"/>
      <c r="E379" s="101"/>
      <c r="F379" s="101"/>
      <c r="G379" s="101"/>
      <c r="H379" s="102"/>
      <c r="I379" s="101"/>
      <c r="J379" s="101"/>
      <c r="K379" s="101"/>
      <c r="L379" s="101"/>
      <c r="M379" s="73" t="str">
        <f t="shared" si="32"/>
        <v/>
      </c>
      <c r="N379" s="15"/>
      <c r="O379" s="73" t="str">
        <f t="shared" si="33"/>
        <v/>
      </c>
      <c r="P379" s="73">
        <f t="shared" si="34"/>
        <v>0</v>
      </c>
      <c r="Q379" s="73" t="str">
        <f t="shared" si="35"/>
        <v/>
      </c>
      <c r="R379" s="73" t="str">
        <f t="shared" si="36"/>
        <v/>
      </c>
      <c r="S379" s="73" t="str">
        <f t="shared" si="37"/>
        <v/>
      </c>
    </row>
    <row r="380" spans="3:19" ht="17.45" customHeight="1" x14ac:dyDescent="0.2">
      <c r="C380" s="99"/>
      <c r="D380" s="100"/>
      <c r="E380" s="101"/>
      <c r="F380" s="101"/>
      <c r="G380" s="101"/>
      <c r="H380" s="102"/>
      <c r="I380" s="101"/>
      <c r="J380" s="101"/>
      <c r="K380" s="101"/>
      <c r="L380" s="101"/>
      <c r="M380" s="73" t="str">
        <f t="shared" si="32"/>
        <v/>
      </c>
      <c r="N380" s="15"/>
      <c r="O380" s="73" t="str">
        <f t="shared" si="33"/>
        <v/>
      </c>
      <c r="P380" s="73">
        <f t="shared" si="34"/>
        <v>0</v>
      </c>
      <c r="Q380" s="73" t="str">
        <f t="shared" si="35"/>
        <v/>
      </c>
      <c r="R380" s="73" t="str">
        <f t="shared" si="36"/>
        <v/>
      </c>
      <c r="S380" s="73" t="str">
        <f t="shared" si="37"/>
        <v/>
      </c>
    </row>
    <row r="381" spans="3:19" ht="17.45" customHeight="1" x14ac:dyDescent="0.2">
      <c r="C381" s="99"/>
      <c r="D381" s="100"/>
      <c r="E381" s="101"/>
      <c r="F381" s="101"/>
      <c r="G381" s="101"/>
      <c r="H381" s="102"/>
      <c r="I381" s="101"/>
      <c r="J381" s="101"/>
      <c r="K381" s="101"/>
      <c r="L381" s="101"/>
      <c r="M381" s="73" t="str">
        <f t="shared" si="32"/>
        <v/>
      </c>
      <c r="N381" s="15"/>
      <c r="O381" s="73" t="str">
        <f t="shared" si="33"/>
        <v/>
      </c>
      <c r="P381" s="73">
        <f t="shared" si="34"/>
        <v>0</v>
      </c>
      <c r="Q381" s="73" t="str">
        <f t="shared" si="35"/>
        <v/>
      </c>
      <c r="R381" s="73" t="str">
        <f t="shared" si="36"/>
        <v/>
      </c>
      <c r="S381" s="73" t="str">
        <f t="shared" si="37"/>
        <v/>
      </c>
    </row>
    <row r="382" spans="3:19" ht="17.45" customHeight="1" x14ac:dyDescent="0.2">
      <c r="C382" s="99"/>
      <c r="D382" s="100"/>
      <c r="E382" s="101"/>
      <c r="F382" s="101"/>
      <c r="G382" s="101"/>
      <c r="H382" s="102"/>
      <c r="I382" s="101"/>
      <c r="J382" s="101"/>
      <c r="K382" s="101"/>
      <c r="L382" s="101"/>
      <c r="M382" s="73" t="str">
        <f t="shared" si="32"/>
        <v/>
      </c>
      <c r="N382" s="15"/>
      <c r="O382" s="73" t="str">
        <f t="shared" si="33"/>
        <v/>
      </c>
      <c r="P382" s="73">
        <f t="shared" si="34"/>
        <v>0</v>
      </c>
      <c r="Q382" s="73" t="str">
        <f t="shared" si="35"/>
        <v/>
      </c>
      <c r="R382" s="73" t="str">
        <f t="shared" si="36"/>
        <v/>
      </c>
      <c r="S382" s="73" t="str">
        <f t="shared" si="37"/>
        <v/>
      </c>
    </row>
    <row r="383" spans="3:19" ht="17.45" customHeight="1" x14ac:dyDescent="0.2">
      <c r="C383" s="99"/>
      <c r="D383" s="100"/>
      <c r="E383" s="101"/>
      <c r="F383" s="101"/>
      <c r="G383" s="101"/>
      <c r="H383" s="102"/>
      <c r="I383" s="101"/>
      <c r="J383" s="101"/>
      <c r="K383" s="101"/>
      <c r="L383" s="101"/>
      <c r="M383" s="73" t="str">
        <f t="shared" si="32"/>
        <v/>
      </c>
      <c r="N383" s="15"/>
      <c r="O383" s="73" t="str">
        <f t="shared" si="33"/>
        <v/>
      </c>
      <c r="P383" s="73">
        <f t="shared" si="34"/>
        <v>0</v>
      </c>
      <c r="Q383" s="73" t="str">
        <f t="shared" si="35"/>
        <v/>
      </c>
      <c r="R383" s="73" t="str">
        <f t="shared" si="36"/>
        <v/>
      </c>
      <c r="S383" s="73" t="str">
        <f t="shared" si="37"/>
        <v/>
      </c>
    </row>
    <row r="384" spans="3:19" ht="17.45" customHeight="1" x14ac:dyDescent="0.2">
      <c r="C384" s="99"/>
      <c r="D384" s="100"/>
      <c r="E384" s="101"/>
      <c r="F384" s="101"/>
      <c r="G384" s="101"/>
      <c r="H384" s="102"/>
      <c r="I384" s="101"/>
      <c r="J384" s="101"/>
      <c r="K384" s="101"/>
      <c r="L384" s="101"/>
      <c r="M384" s="73" t="str">
        <f t="shared" si="32"/>
        <v/>
      </c>
      <c r="N384" s="15"/>
      <c r="O384" s="73" t="str">
        <f t="shared" si="33"/>
        <v/>
      </c>
      <c r="P384" s="73">
        <f t="shared" si="34"/>
        <v>0</v>
      </c>
      <c r="Q384" s="73" t="str">
        <f t="shared" si="35"/>
        <v/>
      </c>
      <c r="R384" s="73" t="str">
        <f t="shared" si="36"/>
        <v/>
      </c>
      <c r="S384" s="73" t="str">
        <f t="shared" si="37"/>
        <v/>
      </c>
    </row>
    <row r="385" spans="3:19" ht="17.45" customHeight="1" x14ac:dyDescent="0.2">
      <c r="C385" s="99"/>
      <c r="D385" s="100"/>
      <c r="E385" s="101"/>
      <c r="F385" s="101"/>
      <c r="G385" s="101"/>
      <c r="H385" s="102"/>
      <c r="I385" s="101"/>
      <c r="J385" s="101"/>
      <c r="K385" s="101"/>
      <c r="L385" s="101"/>
      <c r="M385" s="73" t="str">
        <f t="shared" si="32"/>
        <v/>
      </c>
      <c r="N385" s="15"/>
      <c r="O385" s="73" t="str">
        <f t="shared" si="33"/>
        <v/>
      </c>
      <c r="P385" s="73">
        <f t="shared" si="34"/>
        <v>0</v>
      </c>
      <c r="Q385" s="73" t="str">
        <f t="shared" si="35"/>
        <v/>
      </c>
      <c r="R385" s="73" t="str">
        <f t="shared" si="36"/>
        <v/>
      </c>
      <c r="S385" s="73" t="str">
        <f t="shared" si="37"/>
        <v/>
      </c>
    </row>
    <row r="386" spans="3:19" ht="17.45" customHeight="1" x14ac:dyDescent="0.2">
      <c r="C386" s="99"/>
      <c r="D386" s="100"/>
      <c r="E386" s="101"/>
      <c r="F386" s="101"/>
      <c r="G386" s="101"/>
      <c r="H386" s="102"/>
      <c r="I386" s="101"/>
      <c r="J386" s="101"/>
      <c r="K386" s="101"/>
      <c r="L386" s="101"/>
      <c r="M386" s="73" t="str">
        <f t="shared" si="32"/>
        <v/>
      </c>
      <c r="N386" s="15"/>
      <c r="O386" s="73" t="str">
        <f t="shared" si="33"/>
        <v/>
      </c>
      <c r="P386" s="73">
        <f t="shared" si="34"/>
        <v>0</v>
      </c>
      <c r="Q386" s="73" t="str">
        <f t="shared" si="35"/>
        <v/>
      </c>
      <c r="R386" s="73" t="str">
        <f t="shared" si="36"/>
        <v/>
      </c>
      <c r="S386" s="73" t="str">
        <f t="shared" si="37"/>
        <v/>
      </c>
    </row>
    <row r="387" spans="3:19" ht="17.45" customHeight="1" x14ac:dyDescent="0.2">
      <c r="C387" s="99"/>
      <c r="D387" s="100"/>
      <c r="E387" s="101"/>
      <c r="F387" s="101"/>
      <c r="G387" s="101"/>
      <c r="H387" s="102"/>
      <c r="I387" s="101"/>
      <c r="J387" s="101"/>
      <c r="K387" s="101"/>
      <c r="L387" s="101"/>
      <c r="M387" s="73" t="str">
        <f t="shared" si="32"/>
        <v/>
      </c>
      <c r="N387" s="15"/>
      <c r="O387" s="73" t="str">
        <f t="shared" si="33"/>
        <v/>
      </c>
      <c r="P387" s="73">
        <f t="shared" si="34"/>
        <v>0</v>
      </c>
      <c r="Q387" s="73" t="str">
        <f t="shared" si="35"/>
        <v/>
      </c>
      <c r="R387" s="73" t="str">
        <f t="shared" si="36"/>
        <v/>
      </c>
      <c r="S387" s="73" t="str">
        <f t="shared" si="37"/>
        <v/>
      </c>
    </row>
    <row r="388" spans="3:19" ht="17.45" customHeight="1" x14ac:dyDescent="0.2">
      <c r="C388" s="99"/>
      <c r="D388" s="100"/>
      <c r="E388" s="101"/>
      <c r="F388" s="101"/>
      <c r="G388" s="101"/>
      <c r="H388" s="102"/>
      <c r="I388" s="101"/>
      <c r="J388" s="101"/>
      <c r="K388" s="101"/>
      <c r="L388" s="101"/>
      <c r="M388" s="73" t="str">
        <f t="shared" si="32"/>
        <v/>
      </c>
      <c r="N388" s="15"/>
      <c r="O388" s="73" t="str">
        <f t="shared" si="33"/>
        <v/>
      </c>
      <c r="P388" s="73">
        <f t="shared" si="34"/>
        <v>0</v>
      </c>
      <c r="Q388" s="73" t="str">
        <f t="shared" si="35"/>
        <v/>
      </c>
      <c r="R388" s="73" t="str">
        <f t="shared" si="36"/>
        <v/>
      </c>
      <c r="S388" s="73" t="str">
        <f t="shared" si="37"/>
        <v/>
      </c>
    </row>
    <row r="389" spans="3:19" ht="17.45" customHeight="1" x14ac:dyDescent="0.2">
      <c r="C389" s="99"/>
      <c r="D389" s="100"/>
      <c r="E389" s="101"/>
      <c r="F389" s="101"/>
      <c r="G389" s="101"/>
      <c r="H389" s="102"/>
      <c r="I389" s="101"/>
      <c r="J389" s="101"/>
      <c r="K389" s="101"/>
      <c r="L389" s="101"/>
      <c r="M389" s="73" t="str">
        <f t="shared" si="32"/>
        <v/>
      </c>
      <c r="N389" s="15"/>
      <c r="O389" s="73" t="str">
        <f t="shared" si="33"/>
        <v/>
      </c>
      <c r="P389" s="73">
        <f t="shared" si="34"/>
        <v>0</v>
      </c>
      <c r="Q389" s="73" t="str">
        <f t="shared" si="35"/>
        <v/>
      </c>
      <c r="R389" s="73" t="str">
        <f t="shared" si="36"/>
        <v/>
      </c>
      <c r="S389" s="73" t="str">
        <f t="shared" si="37"/>
        <v/>
      </c>
    </row>
    <row r="390" spans="3:19" ht="17.45" customHeight="1" x14ac:dyDescent="0.2">
      <c r="C390" s="99"/>
      <c r="D390" s="100"/>
      <c r="E390" s="101"/>
      <c r="F390" s="101"/>
      <c r="G390" s="101"/>
      <c r="H390" s="102"/>
      <c r="I390" s="101"/>
      <c r="J390" s="101"/>
      <c r="K390" s="101"/>
      <c r="L390" s="101"/>
      <c r="M390" s="73" t="str">
        <f t="shared" si="32"/>
        <v/>
      </c>
      <c r="N390" s="15"/>
      <c r="O390" s="73" t="str">
        <f t="shared" si="33"/>
        <v/>
      </c>
      <c r="P390" s="73">
        <f t="shared" si="34"/>
        <v>0</v>
      </c>
      <c r="Q390" s="73" t="str">
        <f t="shared" si="35"/>
        <v/>
      </c>
      <c r="R390" s="73" t="str">
        <f t="shared" si="36"/>
        <v/>
      </c>
      <c r="S390" s="73" t="str">
        <f t="shared" si="37"/>
        <v/>
      </c>
    </row>
    <row r="391" spans="3:19" ht="17.45" customHeight="1" x14ac:dyDescent="0.2">
      <c r="C391" s="99"/>
      <c r="D391" s="100"/>
      <c r="E391" s="101"/>
      <c r="F391" s="101"/>
      <c r="G391" s="101"/>
      <c r="H391" s="102"/>
      <c r="I391" s="101"/>
      <c r="J391" s="101"/>
      <c r="K391" s="101"/>
      <c r="L391" s="101"/>
      <c r="M391" s="73" t="str">
        <f t="shared" si="32"/>
        <v/>
      </c>
      <c r="N391" s="15"/>
      <c r="O391" s="73" t="str">
        <f t="shared" si="33"/>
        <v/>
      </c>
      <c r="P391" s="73">
        <f t="shared" si="34"/>
        <v>0</v>
      </c>
      <c r="Q391" s="73" t="str">
        <f t="shared" si="35"/>
        <v/>
      </c>
      <c r="R391" s="73" t="str">
        <f t="shared" si="36"/>
        <v/>
      </c>
      <c r="S391" s="73" t="str">
        <f t="shared" si="37"/>
        <v/>
      </c>
    </row>
    <row r="392" spans="3:19" ht="17.45" customHeight="1" x14ac:dyDescent="0.2">
      <c r="C392" s="99"/>
      <c r="D392" s="100"/>
      <c r="E392" s="101"/>
      <c r="F392" s="101"/>
      <c r="G392" s="101"/>
      <c r="H392" s="102"/>
      <c r="I392" s="101"/>
      <c r="J392" s="101"/>
      <c r="K392" s="101"/>
      <c r="L392" s="101"/>
      <c r="M392" s="73" t="str">
        <f t="shared" si="32"/>
        <v/>
      </c>
      <c r="N392" s="15"/>
      <c r="O392" s="73" t="str">
        <f t="shared" si="33"/>
        <v/>
      </c>
      <c r="P392" s="73">
        <f t="shared" si="34"/>
        <v>0</v>
      </c>
      <c r="Q392" s="73" t="str">
        <f t="shared" si="35"/>
        <v/>
      </c>
      <c r="R392" s="73" t="str">
        <f t="shared" si="36"/>
        <v/>
      </c>
      <c r="S392" s="73" t="str">
        <f t="shared" si="37"/>
        <v/>
      </c>
    </row>
    <row r="393" spans="3:19" ht="17.45" customHeight="1" x14ac:dyDescent="0.2">
      <c r="C393" s="99"/>
      <c r="D393" s="100"/>
      <c r="E393" s="101"/>
      <c r="F393" s="101"/>
      <c r="G393" s="101"/>
      <c r="H393" s="102"/>
      <c r="I393" s="101"/>
      <c r="J393" s="101"/>
      <c r="K393" s="101"/>
      <c r="L393" s="101"/>
      <c r="M393" s="73" t="str">
        <f t="shared" si="32"/>
        <v/>
      </c>
      <c r="N393" s="15"/>
      <c r="O393" s="73" t="str">
        <f t="shared" si="33"/>
        <v/>
      </c>
      <c r="P393" s="73">
        <f t="shared" si="34"/>
        <v>0</v>
      </c>
      <c r="Q393" s="73" t="str">
        <f t="shared" si="35"/>
        <v/>
      </c>
      <c r="R393" s="73" t="str">
        <f t="shared" si="36"/>
        <v/>
      </c>
      <c r="S393" s="73" t="str">
        <f t="shared" si="37"/>
        <v/>
      </c>
    </row>
    <row r="394" spans="3:19" ht="17.45" customHeight="1" x14ac:dyDescent="0.2">
      <c r="C394" s="99"/>
      <c r="D394" s="100"/>
      <c r="E394" s="101"/>
      <c r="F394" s="101"/>
      <c r="G394" s="101"/>
      <c r="H394" s="102"/>
      <c r="I394" s="101"/>
      <c r="J394" s="101"/>
      <c r="K394" s="101"/>
      <c r="L394" s="101"/>
      <c r="M394" s="73" t="str">
        <f t="shared" si="32"/>
        <v/>
      </c>
      <c r="N394" s="15"/>
      <c r="O394" s="73" t="str">
        <f t="shared" si="33"/>
        <v/>
      </c>
      <c r="P394" s="73">
        <f t="shared" si="34"/>
        <v>0</v>
      </c>
      <c r="Q394" s="73" t="str">
        <f t="shared" si="35"/>
        <v/>
      </c>
      <c r="R394" s="73" t="str">
        <f t="shared" si="36"/>
        <v/>
      </c>
      <c r="S394" s="73" t="str">
        <f t="shared" si="37"/>
        <v/>
      </c>
    </row>
    <row r="395" spans="3:19" ht="17.45" customHeight="1" x14ac:dyDescent="0.2">
      <c r="C395" s="99"/>
      <c r="D395" s="100"/>
      <c r="E395" s="101"/>
      <c r="F395" s="101"/>
      <c r="G395" s="101"/>
      <c r="H395" s="102"/>
      <c r="I395" s="101"/>
      <c r="J395" s="101"/>
      <c r="K395" s="101"/>
      <c r="L395" s="101"/>
      <c r="M395" s="73" t="str">
        <f t="shared" si="32"/>
        <v/>
      </c>
      <c r="N395" s="15"/>
      <c r="O395" s="73" t="str">
        <f t="shared" si="33"/>
        <v/>
      </c>
      <c r="P395" s="73">
        <f t="shared" si="34"/>
        <v>0</v>
      </c>
      <c r="Q395" s="73" t="str">
        <f t="shared" si="35"/>
        <v/>
      </c>
      <c r="R395" s="73" t="str">
        <f t="shared" si="36"/>
        <v/>
      </c>
      <c r="S395" s="73" t="str">
        <f t="shared" si="37"/>
        <v/>
      </c>
    </row>
    <row r="396" spans="3:19" ht="17.45" customHeight="1" x14ac:dyDescent="0.2">
      <c r="C396" s="99"/>
      <c r="D396" s="100"/>
      <c r="E396" s="101"/>
      <c r="F396" s="101"/>
      <c r="G396" s="101"/>
      <c r="H396" s="102"/>
      <c r="I396" s="101"/>
      <c r="J396" s="101"/>
      <c r="K396" s="101"/>
      <c r="L396" s="101"/>
      <c r="M396" s="73" t="str">
        <f t="shared" si="32"/>
        <v/>
      </c>
      <c r="N396" s="15"/>
      <c r="O396" s="73" t="str">
        <f t="shared" si="33"/>
        <v/>
      </c>
      <c r="P396" s="73">
        <f t="shared" si="34"/>
        <v>0</v>
      </c>
      <c r="Q396" s="73" t="str">
        <f t="shared" si="35"/>
        <v/>
      </c>
      <c r="R396" s="73" t="str">
        <f t="shared" si="36"/>
        <v/>
      </c>
      <c r="S396" s="73" t="str">
        <f t="shared" si="37"/>
        <v/>
      </c>
    </row>
    <row r="397" spans="3:19" ht="17.45" customHeight="1" x14ac:dyDescent="0.2">
      <c r="C397" s="99"/>
      <c r="D397" s="100"/>
      <c r="E397" s="101"/>
      <c r="F397" s="101"/>
      <c r="G397" s="101"/>
      <c r="H397" s="102"/>
      <c r="I397" s="101"/>
      <c r="J397" s="101"/>
      <c r="K397" s="101"/>
      <c r="L397" s="101"/>
      <c r="M397" s="73" t="str">
        <f t="shared" si="32"/>
        <v/>
      </c>
      <c r="N397" s="15"/>
      <c r="O397" s="73" t="str">
        <f t="shared" si="33"/>
        <v/>
      </c>
      <c r="P397" s="73">
        <f t="shared" si="34"/>
        <v>0</v>
      </c>
      <c r="Q397" s="73" t="str">
        <f t="shared" si="35"/>
        <v/>
      </c>
      <c r="R397" s="73" t="str">
        <f t="shared" si="36"/>
        <v/>
      </c>
      <c r="S397" s="73" t="str">
        <f t="shared" si="37"/>
        <v/>
      </c>
    </row>
    <row r="398" spans="3:19" ht="17.45" customHeight="1" x14ac:dyDescent="0.2">
      <c r="C398" s="99"/>
      <c r="D398" s="100"/>
      <c r="E398" s="101"/>
      <c r="F398" s="101"/>
      <c r="G398" s="101"/>
      <c r="H398" s="102"/>
      <c r="I398" s="101"/>
      <c r="J398" s="101"/>
      <c r="K398" s="101"/>
      <c r="L398" s="101"/>
      <c r="M398" s="73" t="str">
        <f t="shared" ref="M398:M461" si="38">IF(G398&amp;I398&amp;J398&amp;K398&amp;L398="","",G398+I398+J398-K398-L398)</f>
        <v/>
      </c>
      <c r="N398" s="15"/>
      <c r="O398" s="73" t="str">
        <f t="shared" si="33"/>
        <v/>
      </c>
      <c r="P398" s="73">
        <f t="shared" si="34"/>
        <v>0</v>
      </c>
      <c r="Q398" s="73" t="str">
        <f t="shared" si="35"/>
        <v/>
      </c>
      <c r="R398" s="73" t="str">
        <f t="shared" si="36"/>
        <v/>
      </c>
      <c r="S398" s="73" t="str">
        <f t="shared" si="37"/>
        <v/>
      </c>
    </row>
    <row r="399" spans="3:19" ht="17.45" customHeight="1" x14ac:dyDescent="0.2">
      <c r="C399" s="99"/>
      <c r="D399" s="100"/>
      <c r="E399" s="101"/>
      <c r="F399" s="101"/>
      <c r="G399" s="101"/>
      <c r="H399" s="102"/>
      <c r="I399" s="101"/>
      <c r="J399" s="101"/>
      <c r="K399" s="101"/>
      <c r="L399" s="101"/>
      <c r="M399" s="73" t="str">
        <f t="shared" si="38"/>
        <v/>
      </c>
      <c r="N399" s="15"/>
      <c r="O399" s="73" t="str">
        <f t="shared" ref="O399:O462" si="39">IF($H399="E",G399,"")</f>
        <v/>
      </c>
      <c r="P399" s="73">
        <f t="shared" si="34"/>
        <v>0</v>
      </c>
      <c r="Q399" s="73" t="str">
        <f t="shared" si="35"/>
        <v/>
      </c>
      <c r="R399" s="73" t="str">
        <f t="shared" si="36"/>
        <v/>
      </c>
      <c r="S399" s="73" t="str">
        <f t="shared" si="37"/>
        <v/>
      </c>
    </row>
    <row r="400" spans="3:19" ht="17.45" customHeight="1" x14ac:dyDescent="0.2">
      <c r="C400" s="99"/>
      <c r="D400" s="100"/>
      <c r="E400" s="101"/>
      <c r="F400" s="101"/>
      <c r="G400" s="101"/>
      <c r="H400" s="102"/>
      <c r="I400" s="101"/>
      <c r="J400" s="101"/>
      <c r="K400" s="101"/>
      <c r="L400" s="101"/>
      <c r="M400" s="73" t="str">
        <f t="shared" si="38"/>
        <v/>
      </c>
      <c r="N400" s="15"/>
      <c r="O400" s="73" t="str">
        <f t="shared" si="39"/>
        <v/>
      </c>
      <c r="P400" s="73">
        <f t="shared" ref="P400:P463" si="40">IF($H400=0%,G400,"")</f>
        <v>0</v>
      </c>
      <c r="Q400" s="73" t="str">
        <f t="shared" ref="Q400:Q463" si="41">IF(OR($H400=2%,$H400=6%,$H400=8%),$I400/$H400,"")</f>
        <v/>
      </c>
      <c r="R400" s="73" t="str">
        <f t="shared" ref="R400:R463" si="42">IF(OR($H400=15%,$H400=16%),$I400/$H400,"")</f>
        <v/>
      </c>
      <c r="S400" s="73" t="str">
        <f t="shared" ref="S400:S463" si="43">IF($H400=8%,$I400/$H400,"")</f>
        <v/>
      </c>
    </row>
    <row r="401" spans="3:19" ht="17.45" customHeight="1" x14ac:dyDescent="0.2">
      <c r="C401" s="99"/>
      <c r="D401" s="100"/>
      <c r="E401" s="101"/>
      <c r="F401" s="101"/>
      <c r="G401" s="101"/>
      <c r="H401" s="102"/>
      <c r="I401" s="101"/>
      <c r="J401" s="101"/>
      <c r="K401" s="101"/>
      <c r="L401" s="101"/>
      <c r="M401" s="73" t="str">
        <f t="shared" si="38"/>
        <v/>
      </c>
      <c r="N401" s="15"/>
      <c r="O401" s="73" t="str">
        <f t="shared" si="39"/>
        <v/>
      </c>
      <c r="P401" s="73">
        <f t="shared" si="40"/>
        <v>0</v>
      </c>
      <c r="Q401" s="73" t="str">
        <f t="shared" si="41"/>
        <v/>
      </c>
      <c r="R401" s="73" t="str">
        <f t="shared" si="42"/>
        <v/>
      </c>
      <c r="S401" s="73" t="str">
        <f t="shared" si="43"/>
        <v/>
      </c>
    </row>
    <row r="402" spans="3:19" ht="17.45" customHeight="1" x14ac:dyDescent="0.2">
      <c r="C402" s="99"/>
      <c r="D402" s="100"/>
      <c r="E402" s="101"/>
      <c r="F402" s="101"/>
      <c r="G402" s="101"/>
      <c r="H402" s="102"/>
      <c r="I402" s="101"/>
      <c r="J402" s="101"/>
      <c r="K402" s="101"/>
      <c r="L402" s="101"/>
      <c r="M402" s="73" t="str">
        <f t="shared" si="38"/>
        <v/>
      </c>
      <c r="N402" s="15"/>
      <c r="O402" s="73" t="str">
        <f t="shared" si="39"/>
        <v/>
      </c>
      <c r="P402" s="73">
        <f t="shared" si="40"/>
        <v>0</v>
      </c>
      <c r="Q402" s="73" t="str">
        <f t="shared" si="41"/>
        <v/>
      </c>
      <c r="R402" s="73" t="str">
        <f t="shared" si="42"/>
        <v/>
      </c>
      <c r="S402" s="73" t="str">
        <f t="shared" si="43"/>
        <v/>
      </c>
    </row>
    <row r="403" spans="3:19" ht="17.45" customHeight="1" x14ac:dyDescent="0.2">
      <c r="C403" s="99"/>
      <c r="D403" s="100"/>
      <c r="E403" s="101"/>
      <c r="F403" s="101"/>
      <c r="G403" s="101"/>
      <c r="H403" s="102"/>
      <c r="I403" s="101"/>
      <c r="J403" s="101"/>
      <c r="K403" s="101"/>
      <c r="L403" s="101"/>
      <c r="M403" s="73" t="str">
        <f t="shared" si="38"/>
        <v/>
      </c>
      <c r="N403" s="15"/>
      <c r="O403" s="73" t="str">
        <f t="shared" si="39"/>
        <v/>
      </c>
      <c r="P403" s="73">
        <f t="shared" si="40"/>
        <v>0</v>
      </c>
      <c r="Q403" s="73" t="str">
        <f t="shared" si="41"/>
        <v/>
      </c>
      <c r="R403" s="73" t="str">
        <f t="shared" si="42"/>
        <v/>
      </c>
      <c r="S403" s="73" t="str">
        <f t="shared" si="43"/>
        <v/>
      </c>
    </row>
    <row r="404" spans="3:19" ht="17.45" customHeight="1" x14ac:dyDescent="0.2">
      <c r="C404" s="99"/>
      <c r="D404" s="100"/>
      <c r="E404" s="101"/>
      <c r="F404" s="101"/>
      <c r="G404" s="101"/>
      <c r="H404" s="102"/>
      <c r="I404" s="101"/>
      <c r="J404" s="101"/>
      <c r="K404" s="101"/>
      <c r="L404" s="101"/>
      <c r="M404" s="73" t="str">
        <f t="shared" si="38"/>
        <v/>
      </c>
      <c r="N404" s="15"/>
      <c r="O404" s="73" t="str">
        <f t="shared" si="39"/>
        <v/>
      </c>
      <c r="P404" s="73">
        <f t="shared" si="40"/>
        <v>0</v>
      </c>
      <c r="Q404" s="73" t="str">
        <f t="shared" si="41"/>
        <v/>
      </c>
      <c r="R404" s="73" t="str">
        <f t="shared" si="42"/>
        <v/>
      </c>
      <c r="S404" s="73" t="str">
        <f t="shared" si="43"/>
        <v/>
      </c>
    </row>
    <row r="405" spans="3:19" ht="17.45" customHeight="1" x14ac:dyDescent="0.2">
      <c r="C405" s="99"/>
      <c r="D405" s="100"/>
      <c r="E405" s="101"/>
      <c r="F405" s="101"/>
      <c r="G405" s="101"/>
      <c r="H405" s="102"/>
      <c r="I405" s="101"/>
      <c r="J405" s="101"/>
      <c r="K405" s="101"/>
      <c r="L405" s="101"/>
      <c r="M405" s="73" t="str">
        <f t="shared" si="38"/>
        <v/>
      </c>
      <c r="N405" s="15"/>
      <c r="O405" s="73" t="str">
        <f t="shared" si="39"/>
        <v/>
      </c>
      <c r="P405" s="73">
        <f t="shared" si="40"/>
        <v>0</v>
      </c>
      <c r="Q405" s="73" t="str">
        <f t="shared" si="41"/>
        <v/>
      </c>
      <c r="R405" s="73" t="str">
        <f t="shared" si="42"/>
        <v/>
      </c>
      <c r="S405" s="73" t="str">
        <f t="shared" si="43"/>
        <v/>
      </c>
    </row>
    <row r="406" spans="3:19" ht="17.45" customHeight="1" x14ac:dyDescent="0.2">
      <c r="C406" s="99"/>
      <c r="D406" s="100"/>
      <c r="E406" s="101"/>
      <c r="F406" s="101"/>
      <c r="G406" s="101"/>
      <c r="H406" s="102"/>
      <c r="I406" s="101"/>
      <c r="J406" s="101"/>
      <c r="K406" s="101"/>
      <c r="L406" s="101"/>
      <c r="M406" s="73" t="str">
        <f t="shared" si="38"/>
        <v/>
      </c>
      <c r="N406" s="15"/>
      <c r="O406" s="73" t="str">
        <f t="shared" si="39"/>
        <v/>
      </c>
      <c r="P406" s="73">
        <f t="shared" si="40"/>
        <v>0</v>
      </c>
      <c r="Q406" s="73" t="str">
        <f t="shared" si="41"/>
        <v/>
      </c>
      <c r="R406" s="73" t="str">
        <f t="shared" si="42"/>
        <v/>
      </c>
      <c r="S406" s="73" t="str">
        <f t="shared" si="43"/>
        <v/>
      </c>
    </row>
    <row r="407" spans="3:19" ht="17.45" customHeight="1" x14ac:dyDescent="0.2">
      <c r="C407" s="99"/>
      <c r="D407" s="100"/>
      <c r="E407" s="101"/>
      <c r="F407" s="101"/>
      <c r="G407" s="101"/>
      <c r="H407" s="102"/>
      <c r="I407" s="101"/>
      <c r="J407" s="101"/>
      <c r="K407" s="101"/>
      <c r="L407" s="101"/>
      <c r="M407" s="73" t="str">
        <f t="shared" si="38"/>
        <v/>
      </c>
      <c r="N407" s="15"/>
      <c r="O407" s="73" t="str">
        <f t="shared" si="39"/>
        <v/>
      </c>
      <c r="P407" s="73">
        <f t="shared" si="40"/>
        <v>0</v>
      </c>
      <c r="Q407" s="73" t="str">
        <f t="shared" si="41"/>
        <v/>
      </c>
      <c r="R407" s="73" t="str">
        <f t="shared" si="42"/>
        <v/>
      </c>
      <c r="S407" s="73" t="str">
        <f t="shared" si="43"/>
        <v/>
      </c>
    </row>
    <row r="408" spans="3:19" ht="17.45" customHeight="1" x14ac:dyDescent="0.2">
      <c r="C408" s="99"/>
      <c r="D408" s="100"/>
      <c r="E408" s="101"/>
      <c r="F408" s="101"/>
      <c r="G408" s="101"/>
      <c r="H408" s="102"/>
      <c r="I408" s="101"/>
      <c r="J408" s="101"/>
      <c r="K408" s="101"/>
      <c r="L408" s="101"/>
      <c r="M408" s="73" t="str">
        <f t="shared" si="38"/>
        <v/>
      </c>
      <c r="N408" s="15"/>
      <c r="O408" s="73" t="str">
        <f t="shared" si="39"/>
        <v/>
      </c>
      <c r="P408" s="73">
        <f t="shared" si="40"/>
        <v>0</v>
      </c>
      <c r="Q408" s="73" t="str">
        <f t="shared" si="41"/>
        <v/>
      </c>
      <c r="R408" s="73" t="str">
        <f t="shared" si="42"/>
        <v/>
      </c>
      <c r="S408" s="73" t="str">
        <f t="shared" si="43"/>
        <v/>
      </c>
    </row>
    <row r="409" spans="3:19" ht="17.45" customHeight="1" x14ac:dyDescent="0.2">
      <c r="C409" s="99"/>
      <c r="D409" s="100"/>
      <c r="E409" s="101"/>
      <c r="F409" s="101"/>
      <c r="G409" s="101"/>
      <c r="H409" s="102"/>
      <c r="I409" s="101"/>
      <c r="J409" s="101"/>
      <c r="K409" s="101"/>
      <c r="L409" s="101"/>
      <c r="M409" s="73" t="str">
        <f t="shared" si="38"/>
        <v/>
      </c>
      <c r="N409" s="15"/>
      <c r="O409" s="73" t="str">
        <f t="shared" si="39"/>
        <v/>
      </c>
      <c r="P409" s="73">
        <f t="shared" si="40"/>
        <v>0</v>
      </c>
      <c r="Q409" s="73" t="str">
        <f t="shared" si="41"/>
        <v/>
      </c>
      <c r="R409" s="73" t="str">
        <f t="shared" si="42"/>
        <v/>
      </c>
      <c r="S409" s="73" t="str">
        <f t="shared" si="43"/>
        <v/>
      </c>
    </row>
    <row r="410" spans="3:19" ht="17.45" customHeight="1" x14ac:dyDescent="0.2">
      <c r="C410" s="99"/>
      <c r="D410" s="100"/>
      <c r="E410" s="101"/>
      <c r="F410" s="101"/>
      <c r="G410" s="101"/>
      <c r="H410" s="102"/>
      <c r="I410" s="101"/>
      <c r="J410" s="101"/>
      <c r="K410" s="101"/>
      <c r="L410" s="101"/>
      <c r="M410" s="73" t="str">
        <f t="shared" si="38"/>
        <v/>
      </c>
      <c r="N410" s="15"/>
      <c r="O410" s="73" t="str">
        <f t="shared" si="39"/>
        <v/>
      </c>
      <c r="P410" s="73">
        <f t="shared" si="40"/>
        <v>0</v>
      </c>
      <c r="Q410" s="73" t="str">
        <f t="shared" si="41"/>
        <v/>
      </c>
      <c r="R410" s="73" t="str">
        <f t="shared" si="42"/>
        <v/>
      </c>
      <c r="S410" s="73" t="str">
        <f t="shared" si="43"/>
        <v/>
      </c>
    </row>
    <row r="411" spans="3:19" ht="17.45" customHeight="1" x14ac:dyDescent="0.2">
      <c r="C411" s="99"/>
      <c r="D411" s="100"/>
      <c r="E411" s="101"/>
      <c r="F411" s="101"/>
      <c r="G411" s="101"/>
      <c r="H411" s="102"/>
      <c r="I411" s="101"/>
      <c r="J411" s="101"/>
      <c r="K411" s="101"/>
      <c r="L411" s="101"/>
      <c r="M411" s="73" t="str">
        <f t="shared" si="38"/>
        <v/>
      </c>
      <c r="N411" s="15"/>
      <c r="O411" s="73" t="str">
        <f t="shared" si="39"/>
        <v/>
      </c>
      <c r="P411" s="73">
        <f t="shared" si="40"/>
        <v>0</v>
      </c>
      <c r="Q411" s="73" t="str">
        <f t="shared" si="41"/>
        <v/>
      </c>
      <c r="R411" s="73" t="str">
        <f t="shared" si="42"/>
        <v/>
      </c>
      <c r="S411" s="73" t="str">
        <f t="shared" si="43"/>
        <v/>
      </c>
    </row>
    <row r="412" spans="3:19" ht="17.45" customHeight="1" x14ac:dyDescent="0.2">
      <c r="C412" s="99"/>
      <c r="D412" s="100"/>
      <c r="E412" s="101"/>
      <c r="F412" s="101"/>
      <c r="G412" s="101"/>
      <c r="H412" s="102"/>
      <c r="I412" s="101"/>
      <c r="J412" s="101"/>
      <c r="K412" s="101"/>
      <c r="L412" s="101"/>
      <c r="M412" s="73" t="str">
        <f t="shared" si="38"/>
        <v/>
      </c>
      <c r="N412" s="15"/>
      <c r="O412" s="73" t="str">
        <f t="shared" si="39"/>
        <v/>
      </c>
      <c r="P412" s="73">
        <f t="shared" si="40"/>
        <v>0</v>
      </c>
      <c r="Q412" s="73" t="str">
        <f t="shared" si="41"/>
        <v/>
      </c>
      <c r="R412" s="73" t="str">
        <f t="shared" si="42"/>
        <v/>
      </c>
      <c r="S412" s="73" t="str">
        <f t="shared" si="43"/>
        <v/>
      </c>
    </row>
    <row r="413" spans="3:19" ht="17.45" customHeight="1" x14ac:dyDescent="0.2">
      <c r="C413" s="99"/>
      <c r="D413" s="100"/>
      <c r="E413" s="101"/>
      <c r="F413" s="101"/>
      <c r="G413" s="101"/>
      <c r="H413" s="102"/>
      <c r="I413" s="101"/>
      <c r="J413" s="101"/>
      <c r="K413" s="101"/>
      <c r="L413" s="101"/>
      <c r="M413" s="73" t="str">
        <f t="shared" si="38"/>
        <v/>
      </c>
      <c r="N413" s="15"/>
      <c r="O413" s="73" t="str">
        <f t="shared" si="39"/>
        <v/>
      </c>
      <c r="P413" s="73">
        <f t="shared" si="40"/>
        <v>0</v>
      </c>
      <c r="Q413" s="73" t="str">
        <f t="shared" si="41"/>
        <v/>
      </c>
      <c r="R413" s="73" t="str">
        <f t="shared" si="42"/>
        <v/>
      </c>
      <c r="S413" s="73" t="str">
        <f t="shared" si="43"/>
        <v/>
      </c>
    </row>
    <row r="414" spans="3:19" ht="17.45" customHeight="1" x14ac:dyDescent="0.2">
      <c r="C414" s="99"/>
      <c r="D414" s="100"/>
      <c r="E414" s="101"/>
      <c r="F414" s="101"/>
      <c r="G414" s="101"/>
      <c r="H414" s="102"/>
      <c r="I414" s="101"/>
      <c r="J414" s="101"/>
      <c r="K414" s="101"/>
      <c r="L414" s="101"/>
      <c r="M414" s="73" t="str">
        <f t="shared" si="38"/>
        <v/>
      </c>
      <c r="N414" s="15"/>
      <c r="O414" s="73" t="str">
        <f t="shared" si="39"/>
        <v/>
      </c>
      <c r="P414" s="73">
        <f t="shared" si="40"/>
        <v>0</v>
      </c>
      <c r="Q414" s="73" t="str">
        <f t="shared" si="41"/>
        <v/>
      </c>
      <c r="R414" s="73" t="str">
        <f t="shared" si="42"/>
        <v/>
      </c>
      <c r="S414" s="73" t="str">
        <f t="shared" si="43"/>
        <v/>
      </c>
    </row>
    <row r="415" spans="3:19" ht="17.45" customHeight="1" x14ac:dyDescent="0.2">
      <c r="C415" s="99"/>
      <c r="D415" s="100"/>
      <c r="E415" s="101"/>
      <c r="F415" s="101"/>
      <c r="G415" s="101"/>
      <c r="H415" s="102"/>
      <c r="I415" s="101"/>
      <c r="J415" s="101"/>
      <c r="K415" s="101"/>
      <c r="L415" s="101"/>
      <c r="M415" s="73" t="str">
        <f t="shared" si="38"/>
        <v/>
      </c>
      <c r="N415" s="15"/>
      <c r="O415" s="73" t="str">
        <f t="shared" si="39"/>
        <v/>
      </c>
      <c r="P415" s="73">
        <f t="shared" si="40"/>
        <v>0</v>
      </c>
      <c r="Q415" s="73" t="str">
        <f t="shared" si="41"/>
        <v/>
      </c>
      <c r="R415" s="73" t="str">
        <f t="shared" si="42"/>
        <v/>
      </c>
      <c r="S415" s="73" t="str">
        <f t="shared" si="43"/>
        <v/>
      </c>
    </row>
    <row r="416" spans="3:19" ht="17.45" customHeight="1" x14ac:dyDescent="0.2">
      <c r="C416" s="99"/>
      <c r="D416" s="100"/>
      <c r="E416" s="101"/>
      <c r="F416" s="101"/>
      <c r="G416" s="101"/>
      <c r="H416" s="102"/>
      <c r="I416" s="101"/>
      <c r="J416" s="101"/>
      <c r="K416" s="101"/>
      <c r="L416" s="101"/>
      <c r="M416" s="73" t="str">
        <f t="shared" si="38"/>
        <v/>
      </c>
      <c r="N416" s="15"/>
      <c r="O416" s="73" t="str">
        <f t="shared" si="39"/>
        <v/>
      </c>
      <c r="P416" s="73">
        <f t="shared" si="40"/>
        <v>0</v>
      </c>
      <c r="Q416" s="73" t="str">
        <f t="shared" si="41"/>
        <v/>
      </c>
      <c r="R416" s="73" t="str">
        <f t="shared" si="42"/>
        <v/>
      </c>
      <c r="S416" s="73" t="str">
        <f t="shared" si="43"/>
        <v/>
      </c>
    </row>
    <row r="417" spans="3:19" ht="17.45" customHeight="1" x14ac:dyDescent="0.2">
      <c r="C417" s="99"/>
      <c r="D417" s="100"/>
      <c r="E417" s="101"/>
      <c r="F417" s="101"/>
      <c r="G417" s="101"/>
      <c r="H417" s="102"/>
      <c r="I417" s="101"/>
      <c r="J417" s="101"/>
      <c r="K417" s="101"/>
      <c r="L417" s="101"/>
      <c r="M417" s="73" t="str">
        <f t="shared" si="38"/>
        <v/>
      </c>
      <c r="N417" s="15"/>
      <c r="O417" s="73" t="str">
        <f t="shared" si="39"/>
        <v/>
      </c>
      <c r="P417" s="73">
        <f t="shared" si="40"/>
        <v>0</v>
      </c>
      <c r="Q417" s="73" t="str">
        <f t="shared" si="41"/>
        <v/>
      </c>
      <c r="R417" s="73" t="str">
        <f t="shared" si="42"/>
        <v/>
      </c>
      <c r="S417" s="73" t="str">
        <f t="shared" si="43"/>
        <v/>
      </c>
    </row>
    <row r="418" spans="3:19" ht="17.45" customHeight="1" x14ac:dyDescent="0.2">
      <c r="C418" s="99"/>
      <c r="D418" s="100"/>
      <c r="E418" s="101"/>
      <c r="F418" s="101"/>
      <c r="G418" s="101"/>
      <c r="H418" s="102"/>
      <c r="I418" s="101"/>
      <c r="J418" s="101"/>
      <c r="K418" s="101"/>
      <c r="L418" s="101"/>
      <c r="M418" s="73" t="str">
        <f t="shared" si="38"/>
        <v/>
      </c>
      <c r="N418" s="15"/>
      <c r="O418" s="73" t="str">
        <f t="shared" si="39"/>
        <v/>
      </c>
      <c r="P418" s="73">
        <f t="shared" si="40"/>
        <v>0</v>
      </c>
      <c r="Q418" s="73" t="str">
        <f t="shared" si="41"/>
        <v/>
      </c>
      <c r="R418" s="73" t="str">
        <f t="shared" si="42"/>
        <v/>
      </c>
      <c r="S418" s="73" t="str">
        <f t="shared" si="43"/>
        <v/>
      </c>
    </row>
    <row r="419" spans="3:19" ht="17.45" customHeight="1" x14ac:dyDescent="0.2">
      <c r="C419" s="99"/>
      <c r="D419" s="100"/>
      <c r="E419" s="101"/>
      <c r="F419" s="101"/>
      <c r="G419" s="101"/>
      <c r="H419" s="102"/>
      <c r="I419" s="101"/>
      <c r="J419" s="101"/>
      <c r="K419" s="101"/>
      <c r="L419" s="101"/>
      <c r="M419" s="73" t="str">
        <f t="shared" si="38"/>
        <v/>
      </c>
      <c r="N419" s="15"/>
      <c r="O419" s="73" t="str">
        <f t="shared" si="39"/>
        <v/>
      </c>
      <c r="P419" s="73">
        <f t="shared" si="40"/>
        <v>0</v>
      </c>
      <c r="Q419" s="73" t="str">
        <f t="shared" si="41"/>
        <v/>
      </c>
      <c r="R419" s="73" t="str">
        <f t="shared" si="42"/>
        <v/>
      </c>
      <c r="S419" s="73" t="str">
        <f t="shared" si="43"/>
        <v/>
      </c>
    </row>
    <row r="420" spans="3:19" ht="17.45" customHeight="1" x14ac:dyDescent="0.2">
      <c r="C420" s="99"/>
      <c r="D420" s="100"/>
      <c r="E420" s="101"/>
      <c r="F420" s="101"/>
      <c r="G420" s="101"/>
      <c r="H420" s="102"/>
      <c r="I420" s="101"/>
      <c r="J420" s="101"/>
      <c r="K420" s="101"/>
      <c r="L420" s="101"/>
      <c r="M420" s="73" t="str">
        <f t="shared" si="38"/>
        <v/>
      </c>
      <c r="N420" s="15"/>
      <c r="O420" s="73" t="str">
        <f t="shared" si="39"/>
        <v/>
      </c>
      <c r="P420" s="73">
        <f t="shared" si="40"/>
        <v>0</v>
      </c>
      <c r="Q420" s="73" t="str">
        <f t="shared" si="41"/>
        <v/>
      </c>
      <c r="R420" s="73" t="str">
        <f t="shared" si="42"/>
        <v/>
      </c>
      <c r="S420" s="73" t="str">
        <f t="shared" si="43"/>
        <v/>
      </c>
    </row>
    <row r="421" spans="3:19" ht="17.45" customHeight="1" x14ac:dyDescent="0.2">
      <c r="C421" s="99"/>
      <c r="D421" s="100"/>
      <c r="E421" s="101"/>
      <c r="F421" s="101"/>
      <c r="G421" s="101"/>
      <c r="H421" s="102"/>
      <c r="I421" s="101"/>
      <c r="J421" s="101"/>
      <c r="K421" s="101"/>
      <c r="L421" s="101"/>
      <c r="M421" s="73" t="str">
        <f t="shared" si="38"/>
        <v/>
      </c>
      <c r="N421" s="15"/>
      <c r="O421" s="73" t="str">
        <f t="shared" si="39"/>
        <v/>
      </c>
      <c r="P421" s="73">
        <f t="shared" si="40"/>
        <v>0</v>
      </c>
      <c r="Q421" s="73" t="str">
        <f t="shared" si="41"/>
        <v/>
      </c>
      <c r="R421" s="73" t="str">
        <f t="shared" si="42"/>
        <v/>
      </c>
      <c r="S421" s="73" t="str">
        <f t="shared" si="43"/>
        <v/>
      </c>
    </row>
    <row r="422" spans="3:19" ht="17.45" customHeight="1" x14ac:dyDescent="0.2">
      <c r="C422" s="99"/>
      <c r="D422" s="100"/>
      <c r="E422" s="101"/>
      <c r="F422" s="101"/>
      <c r="G422" s="101"/>
      <c r="H422" s="102"/>
      <c r="I422" s="101"/>
      <c r="J422" s="101"/>
      <c r="K422" s="101"/>
      <c r="L422" s="101"/>
      <c r="M422" s="73" t="str">
        <f t="shared" si="38"/>
        <v/>
      </c>
      <c r="N422" s="15"/>
      <c r="O422" s="73" t="str">
        <f t="shared" si="39"/>
        <v/>
      </c>
      <c r="P422" s="73">
        <f t="shared" si="40"/>
        <v>0</v>
      </c>
      <c r="Q422" s="73" t="str">
        <f t="shared" si="41"/>
        <v/>
      </c>
      <c r="R422" s="73" t="str">
        <f t="shared" si="42"/>
        <v/>
      </c>
      <c r="S422" s="73" t="str">
        <f t="shared" si="43"/>
        <v/>
      </c>
    </row>
    <row r="423" spans="3:19" ht="17.45" customHeight="1" x14ac:dyDescent="0.2">
      <c r="C423" s="99"/>
      <c r="D423" s="100"/>
      <c r="E423" s="101"/>
      <c r="F423" s="101"/>
      <c r="G423" s="101"/>
      <c r="H423" s="102"/>
      <c r="I423" s="101"/>
      <c r="J423" s="101"/>
      <c r="K423" s="101"/>
      <c r="L423" s="101"/>
      <c r="M423" s="73" t="str">
        <f t="shared" si="38"/>
        <v/>
      </c>
      <c r="N423" s="15"/>
      <c r="O423" s="73" t="str">
        <f t="shared" si="39"/>
        <v/>
      </c>
      <c r="P423" s="73">
        <f t="shared" si="40"/>
        <v>0</v>
      </c>
      <c r="Q423" s="73" t="str">
        <f t="shared" si="41"/>
        <v/>
      </c>
      <c r="R423" s="73" t="str">
        <f t="shared" si="42"/>
        <v/>
      </c>
      <c r="S423" s="73" t="str">
        <f t="shared" si="43"/>
        <v/>
      </c>
    </row>
    <row r="424" spans="3:19" ht="17.45" customHeight="1" x14ac:dyDescent="0.2">
      <c r="C424" s="99"/>
      <c r="D424" s="100"/>
      <c r="E424" s="101"/>
      <c r="F424" s="101"/>
      <c r="G424" s="101"/>
      <c r="H424" s="102"/>
      <c r="I424" s="101"/>
      <c r="J424" s="101"/>
      <c r="K424" s="101"/>
      <c r="L424" s="101"/>
      <c r="M424" s="73" t="str">
        <f t="shared" si="38"/>
        <v/>
      </c>
      <c r="N424" s="15"/>
      <c r="O424" s="73" t="str">
        <f t="shared" si="39"/>
        <v/>
      </c>
      <c r="P424" s="73">
        <f t="shared" si="40"/>
        <v>0</v>
      </c>
      <c r="Q424" s="73" t="str">
        <f t="shared" si="41"/>
        <v/>
      </c>
      <c r="R424" s="73" t="str">
        <f t="shared" si="42"/>
        <v/>
      </c>
      <c r="S424" s="73" t="str">
        <f t="shared" si="43"/>
        <v/>
      </c>
    </row>
    <row r="425" spans="3:19" ht="17.45" customHeight="1" x14ac:dyDescent="0.2">
      <c r="C425" s="99"/>
      <c r="D425" s="100"/>
      <c r="E425" s="101"/>
      <c r="F425" s="101"/>
      <c r="G425" s="101"/>
      <c r="H425" s="102"/>
      <c r="I425" s="101"/>
      <c r="J425" s="101"/>
      <c r="K425" s="101"/>
      <c r="L425" s="101"/>
      <c r="M425" s="73" t="str">
        <f t="shared" si="38"/>
        <v/>
      </c>
      <c r="N425" s="15"/>
      <c r="O425" s="73" t="str">
        <f t="shared" si="39"/>
        <v/>
      </c>
      <c r="P425" s="73">
        <f t="shared" si="40"/>
        <v>0</v>
      </c>
      <c r="Q425" s="73" t="str">
        <f t="shared" si="41"/>
        <v/>
      </c>
      <c r="R425" s="73" t="str">
        <f t="shared" si="42"/>
        <v/>
      </c>
      <c r="S425" s="73" t="str">
        <f t="shared" si="43"/>
        <v/>
      </c>
    </row>
    <row r="426" spans="3:19" ht="17.45" customHeight="1" x14ac:dyDescent="0.2">
      <c r="C426" s="99"/>
      <c r="D426" s="100"/>
      <c r="E426" s="101"/>
      <c r="F426" s="101"/>
      <c r="G426" s="101"/>
      <c r="H426" s="102"/>
      <c r="I426" s="101"/>
      <c r="J426" s="101"/>
      <c r="K426" s="101"/>
      <c r="L426" s="101"/>
      <c r="M426" s="73" t="str">
        <f t="shared" si="38"/>
        <v/>
      </c>
      <c r="N426" s="15"/>
      <c r="O426" s="73" t="str">
        <f t="shared" si="39"/>
        <v/>
      </c>
      <c r="P426" s="73">
        <f t="shared" si="40"/>
        <v>0</v>
      </c>
      <c r="Q426" s="73" t="str">
        <f t="shared" si="41"/>
        <v/>
      </c>
      <c r="R426" s="73" t="str">
        <f t="shared" si="42"/>
        <v/>
      </c>
      <c r="S426" s="73" t="str">
        <f t="shared" si="43"/>
        <v/>
      </c>
    </row>
    <row r="427" spans="3:19" ht="17.45" customHeight="1" x14ac:dyDescent="0.2">
      <c r="C427" s="99"/>
      <c r="D427" s="100"/>
      <c r="E427" s="101"/>
      <c r="F427" s="101"/>
      <c r="G427" s="101"/>
      <c r="H427" s="102"/>
      <c r="I427" s="101"/>
      <c r="J427" s="101"/>
      <c r="K427" s="101"/>
      <c r="L427" s="101"/>
      <c r="M427" s="73" t="str">
        <f t="shared" si="38"/>
        <v/>
      </c>
      <c r="N427" s="15"/>
      <c r="O427" s="73" t="str">
        <f t="shared" si="39"/>
        <v/>
      </c>
      <c r="P427" s="73">
        <f t="shared" si="40"/>
        <v>0</v>
      </c>
      <c r="Q427" s="73" t="str">
        <f t="shared" si="41"/>
        <v/>
      </c>
      <c r="R427" s="73" t="str">
        <f t="shared" si="42"/>
        <v/>
      </c>
      <c r="S427" s="73" t="str">
        <f t="shared" si="43"/>
        <v/>
      </c>
    </row>
    <row r="428" spans="3:19" ht="17.45" customHeight="1" x14ac:dyDescent="0.2">
      <c r="C428" s="99"/>
      <c r="D428" s="100"/>
      <c r="E428" s="101"/>
      <c r="F428" s="101"/>
      <c r="G428" s="101"/>
      <c r="H428" s="102"/>
      <c r="I428" s="101"/>
      <c r="J428" s="101"/>
      <c r="K428" s="101"/>
      <c r="L428" s="101"/>
      <c r="M428" s="73" t="str">
        <f t="shared" si="38"/>
        <v/>
      </c>
      <c r="N428" s="15"/>
      <c r="O428" s="73" t="str">
        <f t="shared" si="39"/>
        <v/>
      </c>
      <c r="P428" s="73">
        <f t="shared" si="40"/>
        <v>0</v>
      </c>
      <c r="Q428" s="73" t="str">
        <f t="shared" si="41"/>
        <v/>
      </c>
      <c r="R428" s="73" t="str">
        <f t="shared" si="42"/>
        <v/>
      </c>
      <c r="S428" s="73" t="str">
        <f t="shared" si="43"/>
        <v/>
      </c>
    </row>
    <row r="429" spans="3:19" ht="17.45" customHeight="1" x14ac:dyDescent="0.2">
      <c r="C429" s="99"/>
      <c r="D429" s="100"/>
      <c r="E429" s="101"/>
      <c r="F429" s="101"/>
      <c r="G429" s="101"/>
      <c r="H429" s="102"/>
      <c r="I429" s="101"/>
      <c r="J429" s="101"/>
      <c r="K429" s="101"/>
      <c r="L429" s="101"/>
      <c r="M429" s="73" t="str">
        <f t="shared" si="38"/>
        <v/>
      </c>
      <c r="N429" s="15"/>
      <c r="O429" s="73" t="str">
        <f t="shared" si="39"/>
        <v/>
      </c>
      <c r="P429" s="73">
        <f t="shared" si="40"/>
        <v>0</v>
      </c>
      <c r="Q429" s="73" t="str">
        <f t="shared" si="41"/>
        <v/>
      </c>
      <c r="R429" s="73" t="str">
        <f t="shared" si="42"/>
        <v/>
      </c>
      <c r="S429" s="73" t="str">
        <f t="shared" si="43"/>
        <v/>
      </c>
    </row>
    <row r="430" spans="3:19" ht="17.45" customHeight="1" x14ac:dyDescent="0.2">
      <c r="C430" s="99"/>
      <c r="D430" s="100"/>
      <c r="E430" s="101"/>
      <c r="F430" s="101"/>
      <c r="G430" s="101"/>
      <c r="H430" s="102"/>
      <c r="I430" s="101"/>
      <c r="J430" s="101"/>
      <c r="K430" s="101"/>
      <c r="L430" s="101"/>
      <c r="M430" s="73" t="str">
        <f t="shared" si="38"/>
        <v/>
      </c>
      <c r="N430" s="15"/>
      <c r="O430" s="73" t="str">
        <f t="shared" si="39"/>
        <v/>
      </c>
      <c r="P430" s="73">
        <f t="shared" si="40"/>
        <v>0</v>
      </c>
      <c r="Q430" s="73" t="str">
        <f t="shared" si="41"/>
        <v/>
      </c>
      <c r="R430" s="73" t="str">
        <f t="shared" si="42"/>
        <v/>
      </c>
      <c r="S430" s="73" t="str">
        <f t="shared" si="43"/>
        <v/>
      </c>
    </row>
    <row r="431" spans="3:19" ht="17.45" customHeight="1" x14ac:dyDescent="0.2">
      <c r="C431" s="99"/>
      <c r="D431" s="100"/>
      <c r="E431" s="101"/>
      <c r="F431" s="101"/>
      <c r="G431" s="101"/>
      <c r="H431" s="102"/>
      <c r="I431" s="101"/>
      <c r="J431" s="101"/>
      <c r="K431" s="101"/>
      <c r="L431" s="101"/>
      <c r="M431" s="73" t="str">
        <f t="shared" si="38"/>
        <v/>
      </c>
      <c r="N431" s="15"/>
      <c r="O431" s="73" t="str">
        <f t="shared" si="39"/>
        <v/>
      </c>
      <c r="P431" s="73">
        <f t="shared" si="40"/>
        <v>0</v>
      </c>
      <c r="Q431" s="73" t="str">
        <f t="shared" si="41"/>
        <v/>
      </c>
      <c r="R431" s="73" t="str">
        <f t="shared" si="42"/>
        <v/>
      </c>
      <c r="S431" s="73" t="str">
        <f t="shared" si="43"/>
        <v/>
      </c>
    </row>
    <row r="432" spans="3:19" ht="17.45" customHeight="1" x14ac:dyDescent="0.2">
      <c r="C432" s="99"/>
      <c r="D432" s="100"/>
      <c r="E432" s="101"/>
      <c r="F432" s="101"/>
      <c r="G432" s="101"/>
      <c r="H432" s="102"/>
      <c r="I432" s="101"/>
      <c r="J432" s="101"/>
      <c r="K432" s="101"/>
      <c r="L432" s="101"/>
      <c r="M432" s="73" t="str">
        <f t="shared" si="38"/>
        <v/>
      </c>
      <c r="N432" s="15"/>
      <c r="O432" s="73" t="str">
        <f t="shared" si="39"/>
        <v/>
      </c>
      <c r="P432" s="73">
        <f t="shared" si="40"/>
        <v>0</v>
      </c>
      <c r="Q432" s="73" t="str">
        <f t="shared" si="41"/>
        <v/>
      </c>
      <c r="R432" s="73" t="str">
        <f t="shared" si="42"/>
        <v/>
      </c>
      <c r="S432" s="73" t="str">
        <f t="shared" si="43"/>
        <v/>
      </c>
    </row>
    <row r="433" spans="3:19" ht="17.45" customHeight="1" x14ac:dyDescent="0.2">
      <c r="C433" s="99"/>
      <c r="D433" s="100"/>
      <c r="E433" s="101"/>
      <c r="F433" s="101"/>
      <c r="G433" s="101"/>
      <c r="H433" s="102"/>
      <c r="I433" s="101"/>
      <c r="J433" s="101"/>
      <c r="K433" s="101"/>
      <c r="L433" s="101"/>
      <c r="M433" s="73" t="str">
        <f t="shared" si="38"/>
        <v/>
      </c>
      <c r="N433" s="15"/>
      <c r="O433" s="73" t="str">
        <f t="shared" si="39"/>
        <v/>
      </c>
      <c r="P433" s="73">
        <f t="shared" si="40"/>
        <v>0</v>
      </c>
      <c r="Q433" s="73" t="str">
        <f t="shared" si="41"/>
        <v/>
      </c>
      <c r="R433" s="73" t="str">
        <f t="shared" si="42"/>
        <v/>
      </c>
      <c r="S433" s="73" t="str">
        <f t="shared" si="43"/>
        <v/>
      </c>
    </row>
    <row r="434" spans="3:19" ht="17.45" customHeight="1" x14ac:dyDescent="0.2">
      <c r="C434" s="99"/>
      <c r="D434" s="100"/>
      <c r="E434" s="101"/>
      <c r="F434" s="101"/>
      <c r="G434" s="101"/>
      <c r="H434" s="102"/>
      <c r="I434" s="101"/>
      <c r="J434" s="101"/>
      <c r="K434" s="101"/>
      <c r="L434" s="101"/>
      <c r="M434" s="73" t="str">
        <f t="shared" si="38"/>
        <v/>
      </c>
      <c r="N434" s="15"/>
      <c r="O434" s="73" t="str">
        <f t="shared" si="39"/>
        <v/>
      </c>
      <c r="P434" s="73">
        <f t="shared" si="40"/>
        <v>0</v>
      </c>
      <c r="Q434" s="73" t="str">
        <f t="shared" si="41"/>
        <v/>
      </c>
      <c r="R434" s="73" t="str">
        <f t="shared" si="42"/>
        <v/>
      </c>
      <c r="S434" s="73" t="str">
        <f t="shared" si="43"/>
        <v/>
      </c>
    </row>
    <row r="435" spans="3:19" ht="17.45" customHeight="1" x14ac:dyDescent="0.2">
      <c r="C435" s="99"/>
      <c r="D435" s="100"/>
      <c r="E435" s="101"/>
      <c r="F435" s="101"/>
      <c r="G435" s="101"/>
      <c r="H435" s="102"/>
      <c r="I435" s="101"/>
      <c r="J435" s="101"/>
      <c r="K435" s="101"/>
      <c r="L435" s="101"/>
      <c r="M435" s="73" t="str">
        <f t="shared" si="38"/>
        <v/>
      </c>
      <c r="N435" s="15"/>
      <c r="O435" s="73" t="str">
        <f t="shared" si="39"/>
        <v/>
      </c>
      <c r="P435" s="73">
        <f t="shared" si="40"/>
        <v>0</v>
      </c>
      <c r="Q435" s="73" t="str">
        <f t="shared" si="41"/>
        <v/>
      </c>
      <c r="R435" s="73" t="str">
        <f t="shared" si="42"/>
        <v/>
      </c>
      <c r="S435" s="73" t="str">
        <f t="shared" si="43"/>
        <v/>
      </c>
    </row>
    <row r="436" spans="3:19" ht="17.45" customHeight="1" x14ac:dyDescent="0.2">
      <c r="C436" s="99"/>
      <c r="D436" s="100"/>
      <c r="E436" s="101"/>
      <c r="F436" s="101"/>
      <c r="G436" s="101"/>
      <c r="H436" s="102"/>
      <c r="I436" s="101"/>
      <c r="J436" s="101"/>
      <c r="K436" s="101"/>
      <c r="L436" s="101"/>
      <c r="M436" s="73" t="str">
        <f t="shared" si="38"/>
        <v/>
      </c>
      <c r="N436" s="15"/>
      <c r="O436" s="73" t="str">
        <f t="shared" si="39"/>
        <v/>
      </c>
      <c r="P436" s="73">
        <f t="shared" si="40"/>
        <v>0</v>
      </c>
      <c r="Q436" s="73" t="str">
        <f t="shared" si="41"/>
        <v/>
      </c>
      <c r="R436" s="73" t="str">
        <f t="shared" si="42"/>
        <v/>
      </c>
      <c r="S436" s="73" t="str">
        <f t="shared" si="43"/>
        <v/>
      </c>
    </row>
    <row r="437" spans="3:19" ht="17.45" customHeight="1" x14ac:dyDescent="0.2">
      <c r="C437" s="99"/>
      <c r="D437" s="100"/>
      <c r="E437" s="101"/>
      <c r="F437" s="101"/>
      <c r="G437" s="101"/>
      <c r="H437" s="102"/>
      <c r="I437" s="101"/>
      <c r="J437" s="101"/>
      <c r="K437" s="101"/>
      <c r="L437" s="101"/>
      <c r="M437" s="73" t="str">
        <f t="shared" si="38"/>
        <v/>
      </c>
      <c r="N437" s="15"/>
      <c r="O437" s="73" t="str">
        <f t="shared" si="39"/>
        <v/>
      </c>
      <c r="P437" s="73">
        <f t="shared" si="40"/>
        <v>0</v>
      </c>
      <c r="Q437" s="73" t="str">
        <f t="shared" si="41"/>
        <v/>
      </c>
      <c r="R437" s="73" t="str">
        <f t="shared" si="42"/>
        <v/>
      </c>
      <c r="S437" s="73" t="str">
        <f t="shared" si="43"/>
        <v/>
      </c>
    </row>
    <row r="438" spans="3:19" ht="17.45" customHeight="1" x14ac:dyDescent="0.2">
      <c r="C438" s="99"/>
      <c r="D438" s="100"/>
      <c r="E438" s="101"/>
      <c r="F438" s="101"/>
      <c r="G438" s="101"/>
      <c r="H438" s="102"/>
      <c r="I438" s="101"/>
      <c r="J438" s="101"/>
      <c r="K438" s="101"/>
      <c r="L438" s="101"/>
      <c r="M438" s="73" t="str">
        <f t="shared" si="38"/>
        <v/>
      </c>
      <c r="N438" s="15"/>
      <c r="O438" s="73" t="str">
        <f t="shared" si="39"/>
        <v/>
      </c>
      <c r="P438" s="73">
        <f t="shared" si="40"/>
        <v>0</v>
      </c>
      <c r="Q438" s="73" t="str">
        <f t="shared" si="41"/>
        <v/>
      </c>
      <c r="R438" s="73" t="str">
        <f t="shared" si="42"/>
        <v/>
      </c>
      <c r="S438" s="73" t="str">
        <f t="shared" si="43"/>
        <v/>
      </c>
    </row>
    <row r="439" spans="3:19" ht="17.45" customHeight="1" x14ac:dyDescent="0.2">
      <c r="C439" s="99"/>
      <c r="D439" s="100"/>
      <c r="E439" s="101"/>
      <c r="F439" s="101"/>
      <c r="G439" s="101"/>
      <c r="H439" s="102"/>
      <c r="I439" s="101"/>
      <c r="J439" s="101"/>
      <c r="K439" s="101"/>
      <c r="L439" s="101"/>
      <c r="M439" s="73" t="str">
        <f t="shared" si="38"/>
        <v/>
      </c>
      <c r="N439" s="15"/>
      <c r="O439" s="73" t="str">
        <f t="shared" si="39"/>
        <v/>
      </c>
      <c r="P439" s="73">
        <f t="shared" si="40"/>
        <v>0</v>
      </c>
      <c r="Q439" s="73" t="str">
        <f t="shared" si="41"/>
        <v/>
      </c>
      <c r="R439" s="73" t="str">
        <f t="shared" si="42"/>
        <v/>
      </c>
      <c r="S439" s="73" t="str">
        <f t="shared" si="43"/>
        <v/>
      </c>
    </row>
    <row r="440" spans="3:19" ht="17.45" customHeight="1" x14ac:dyDescent="0.2">
      <c r="C440" s="99"/>
      <c r="D440" s="100"/>
      <c r="E440" s="101"/>
      <c r="F440" s="101"/>
      <c r="G440" s="101"/>
      <c r="H440" s="102"/>
      <c r="I440" s="101"/>
      <c r="J440" s="101"/>
      <c r="K440" s="101"/>
      <c r="L440" s="101"/>
      <c r="M440" s="73" t="str">
        <f t="shared" si="38"/>
        <v/>
      </c>
      <c r="N440" s="15"/>
      <c r="O440" s="73" t="str">
        <f t="shared" si="39"/>
        <v/>
      </c>
      <c r="P440" s="73">
        <f t="shared" si="40"/>
        <v>0</v>
      </c>
      <c r="Q440" s="73" t="str">
        <f t="shared" si="41"/>
        <v/>
      </c>
      <c r="R440" s="73" t="str">
        <f t="shared" si="42"/>
        <v/>
      </c>
      <c r="S440" s="73" t="str">
        <f t="shared" si="43"/>
        <v/>
      </c>
    </row>
    <row r="441" spans="3:19" ht="17.45" customHeight="1" x14ac:dyDescent="0.2">
      <c r="C441" s="99"/>
      <c r="D441" s="100"/>
      <c r="E441" s="101"/>
      <c r="F441" s="101"/>
      <c r="G441" s="101"/>
      <c r="H441" s="102"/>
      <c r="I441" s="101"/>
      <c r="J441" s="101"/>
      <c r="K441" s="101"/>
      <c r="L441" s="101"/>
      <c r="M441" s="73" t="str">
        <f t="shared" si="38"/>
        <v/>
      </c>
      <c r="N441" s="15"/>
      <c r="O441" s="73" t="str">
        <f t="shared" si="39"/>
        <v/>
      </c>
      <c r="P441" s="73">
        <f t="shared" si="40"/>
        <v>0</v>
      </c>
      <c r="Q441" s="73" t="str">
        <f t="shared" si="41"/>
        <v/>
      </c>
      <c r="R441" s="73" t="str">
        <f t="shared" si="42"/>
        <v/>
      </c>
      <c r="S441" s="73" t="str">
        <f t="shared" si="43"/>
        <v/>
      </c>
    </row>
    <row r="442" spans="3:19" ht="17.45" customHeight="1" x14ac:dyDescent="0.2">
      <c r="C442" s="99"/>
      <c r="D442" s="100"/>
      <c r="E442" s="101"/>
      <c r="F442" s="101"/>
      <c r="G442" s="101"/>
      <c r="H442" s="102"/>
      <c r="I442" s="101"/>
      <c r="J442" s="101"/>
      <c r="K442" s="101"/>
      <c r="L442" s="101"/>
      <c r="M442" s="73" t="str">
        <f t="shared" si="38"/>
        <v/>
      </c>
      <c r="N442" s="15"/>
      <c r="O442" s="73" t="str">
        <f t="shared" si="39"/>
        <v/>
      </c>
      <c r="P442" s="73">
        <f t="shared" si="40"/>
        <v>0</v>
      </c>
      <c r="Q442" s="73" t="str">
        <f t="shared" si="41"/>
        <v/>
      </c>
      <c r="R442" s="73" t="str">
        <f t="shared" si="42"/>
        <v/>
      </c>
      <c r="S442" s="73" t="str">
        <f t="shared" si="43"/>
        <v/>
      </c>
    </row>
    <row r="443" spans="3:19" ht="17.45" customHeight="1" x14ac:dyDescent="0.2">
      <c r="C443" s="99"/>
      <c r="D443" s="100"/>
      <c r="E443" s="101"/>
      <c r="F443" s="101"/>
      <c r="G443" s="101"/>
      <c r="H443" s="102"/>
      <c r="I443" s="101"/>
      <c r="J443" s="101"/>
      <c r="K443" s="101"/>
      <c r="L443" s="101"/>
      <c r="M443" s="73" t="str">
        <f t="shared" si="38"/>
        <v/>
      </c>
      <c r="N443" s="15"/>
      <c r="O443" s="73" t="str">
        <f t="shared" si="39"/>
        <v/>
      </c>
      <c r="P443" s="73">
        <f t="shared" si="40"/>
        <v>0</v>
      </c>
      <c r="Q443" s="73" t="str">
        <f t="shared" si="41"/>
        <v/>
      </c>
      <c r="R443" s="73" t="str">
        <f t="shared" si="42"/>
        <v/>
      </c>
      <c r="S443" s="73" t="str">
        <f t="shared" si="43"/>
        <v/>
      </c>
    </row>
    <row r="444" spans="3:19" ht="17.45" customHeight="1" x14ac:dyDescent="0.2">
      <c r="C444" s="99"/>
      <c r="D444" s="100"/>
      <c r="E444" s="101"/>
      <c r="F444" s="101"/>
      <c r="G444" s="101"/>
      <c r="H444" s="102"/>
      <c r="I444" s="101"/>
      <c r="J444" s="101"/>
      <c r="K444" s="101"/>
      <c r="L444" s="101"/>
      <c r="M444" s="73" t="str">
        <f t="shared" si="38"/>
        <v/>
      </c>
      <c r="N444" s="15"/>
      <c r="O444" s="73" t="str">
        <f t="shared" si="39"/>
        <v/>
      </c>
      <c r="P444" s="73">
        <f t="shared" si="40"/>
        <v>0</v>
      </c>
      <c r="Q444" s="73" t="str">
        <f t="shared" si="41"/>
        <v/>
      </c>
      <c r="R444" s="73" t="str">
        <f t="shared" si="42"/>
        <v/>
      </c>
      <c r="S444" s="73" t="str">
        <f t="shared" si="43"/>
        <v/>
      </c>
    </row>
    <row r="445" spans="3:19" ht="17.45" customHeight="1" x14ac:dyDescent="0.2">
      <c r="C445" s="99"/>
      <c r="D445" s="100"/>
      <c r="E445" s="101"/>
      <c r="F445" s="101"/>
      <c r="G445" s="101"/>
      <c r="H445" s="102"/>
      <c r="I445" s="101"/>
      <c r="J445" s="101"/>
      <c r="K445" s="101"/>
      <c r="L445" s="101"/>
      <c r="M445" s="73" t="str">
        <f t="shared" si="38"/>
        <v/>
      </c>
      <c r="N445" s="15"/>
      <c r="O445" s="73" t="str">
        <f t="shared" si="39"/>
        <v/>
      </c>
      <c r="P445" s="73">
        <f t="shared" si="40"/>
        <v>0</v>
      </c>
      <c r="Q445" s="73" t="str">
        <f t="shared" si="41"/>
        <v/>
      </c>
      <c r="R445" s="73" t="str">
        <f t="shared" si="42"/>
        <v/>
      </c>
      <c r="S445" s="73" t="str">
        <f t="shared" si="43"/>
        <v/>
      </c>
    </row>
    <row r="446" spans="3:19" ht="17.45" customHeight="1" x14ac:dyDescent="0.2">
      <c r="C446" s="99"/>
      <c r="D446" s="100"/>
      <c r="E446" s="101"/>
      <c r="F446" s="101"/>
      <c r="G446" s="101"/>
      <c r="H446" s="102"/>
      <c r="I446" s="101"/>
      <c r="J446" s="101"/>
      <c r="K446" s="101"/>
      <c r="L446" s="101"/>
      <c r="M446" s="73" t="str">
        <f t="shared" si="38"/>
        <v/>
      </c>
      <c r="N446" s="15"/>
      <c r="O446" s="73" t="str">
        <f t="shared" si="39"/>
        <v/>
      </c>
      <c r="P446" s="73">
        <f t="shared" si="40"/>
        <v>0</v>
      </c>
      <c r="Q446" s="73" t="str">
        <f t="shared" si="41"/>
        <v/>
      </c>
      <c r="R446" s="73" t="str">
        <f t="shared" si="42"/>
        <v/>
      </c>
      <c r="S446" s="73" t="str">
        <f t="shared" si="43"/>
        <v/>
      </c>
    </row>
    <row r="447" spans="3:19" ht="17.45" customHeight="1" x14ac:dyDescent="0.2">
      <c r="C447" s="99"/>
      <c r="D447" s="100"/>
      <c r="E447" s="101"/>
      <c r="F447" s="101"/>
      <c r="G447" s="101"/>
      <c r="H447" s="102"/>
      <c r="I447" s="101"/>
      <c r="J447" s="101"/>
      <c r="K447" s="101"/>
      <c r="L447" s="101"/>
      <c r="M447" s="73" t="str">
        <f t="shared" si="38"/>
        <v/>
      </c>
      <c r="N447" s="15"/>
      <c r="O447" s="73" t="str">
        <f t="shared" si="39"/>
        <v/>
      </c>
      <c r="P447" s="73">
        <f t="shared" si="40"/>
        <v>0</v>
      </c>
      <c r="Q447" s="73" t="str">
        <f t="shared" si="41"/>
        <v/>
      </c>
      <c r="R447" s="73" t="str">
        <f t="shared" si="42"/>
        <v/>
      </c>
      <c r="S447" s="73" t="str">
        <f t="shared" si="43"/>
        <v/>
      </c>
    </row>
    <row r="448" spans="3:19" ht="17.45" customHeight="1" x14ac:dyDescent="0.2">
      <c r="C448" s="99"/>
      <c r="D448" s="100"/>
      <c r="E448" s="101"/>
      <c r="F448" s="101"/>
      <c r="G448" s="101"/>
      <c r="H448" s="102"/>
      <c r="I448" s="101"/>
      <c r="J448" s="101"/>
      <c r="K448" s="101"/>
      <c r="L448" s="101"/>
      <c r="M448" s="73" t="str">
        <f t="shared" si="38"/>
        <v/>
      </c>
      <c r="N448" s="15"/>
      <c r="O448" s="73" t="str">
        <f t="shared" si="39"/>
        <v/>
      </c>
      <c r="P448" s="73">
        <f t="shared" si="40"/>
        <v>0</v>
      </c>
      <c r="Q448" s="73" t="str">
        <f t="shared" si="41"/>
        <v/>
      </c>
      <c r="R448" s="73" t="str">
        <f t="shared" si="42"/>
        <v/>
      </c>
      <c r="S448" s="73" t="str">
        <f t="shared" si="43"/>
        <v/>
      </c>
    </row>
    <row r="449" spans="3:19" ht="17.45" customHeight="1" x14ac:dyDescent="0.2">
      <c r="C449" s="99"/>
      <c r="D449" s="100"/>
      <c r="E449" s="101"/>
      <c r="F449" s="101"/>
      <c r="G449" s="101"/>
      <c r="H449" s="102"/>
      <c r="I449" s="101"/>
      <c r="J449" s="101"/>
      <c r="K449" s="101"/>
      <c r="L449" s="101"/>
      <c r="M449" s="73" t="str">
        <f t="shared" si="38"/>
        <v/>
      </c>
      <c r="N449" s="15"/>
      <c r="O449" s="73" t="str">
        <f t="shared" si="39"/>
        <v/>
      </c>
      <c r="P449" s="73">
        <f t="shared" si="40"/>
        <v>0</v>
      </c>
      <c r="Q449" s="73" t="str">
        <f t="shared" si="41"/>
        <v/>
      </c>
      <c r="R449" s="73" t="str">
        <f t="shared" si="42"/>
        <v/>
      </c>
      <c r="S449" s="73" t="str">
        <f t="shared" si="43"/>
        <v/>
      </c>
    </row>
    <row r="450" spans="3:19" ht="17.45" customHeight="1" x14ac:dyDescent="0.2">
      <c r="C450" s="99"/>
      <c r="D450" s="100"/>
      <c r="E450" s="101"/>
      <c r="F450" s="101"/>
      <c r="G450" s="101"/>
      <c r="H450" s="102"/>
      <c r="I450" s="101"/>
      <c r="J450" s="101"/>
      <c r="K450" s="101"/>
      <c r="L450" s="101"/>
      <c r="M450" s="73" t="str">
        <f t="shared" si="38"/>
        <v/>
      </c>
      <c r="N450" s="15"/>
      <c r="O450" s="73" t="str">
        <f t="shared" si="39"/>
        <v/>
      </c>
      <c r="P450" s="73">
        <f t="shared" si="40"/>
        <v>0</v>
      </c>
      <c r="Q450" s="73" t="str">
        <f t="shared" si="41"/>
        <v/>
      </c>
      <c r="R450" s="73" t="str">
        <f t="shared" si="42"/>
        <v/>
      </c>
      <c r="S450" s="73" t="str">
        <f t="shared" si="43"/>
        <v/>
      </c>
    </row>
    <row r="451" spans="3:19" ht="17.45" customHeight="1" x14ac:dyDescent="0.2">
      <c r="C451" s="99"/>
      <c r="D451" s="100"/>
      <c r="E451" s="101"/>
      <c r="F451" s="101"/>
      <c r="G451" s="101"/>
      <c r="H451" s="102"/>
      <c r="I451" s="101"/>
      <c r="J451" s="101"/>
      <c r="K451" s="101"/>
      <c r="L451" s="101"/>
      <c r="M451" s="73" t="str">
        <f t="shared" si="38"/>
        <v/>
      </c>
      <c r="N451" s="15"/>
      <c r="O451" s="73" t="str">
        <f t="shared" si="39"/>
        <v/>
      </c>
      <c r="P451" s="73">
        <f t="shared" si="40"/>
        <v>0</v>
      </c>
      <c r="Q451" s="73" t="str">
        <f t="shared" si="41"/>
        <v/>
      </c>
      <c r="R451" s="73" t="str">
        <f t="shared" si="42"/>
        <v/>
      </c>
      <c r="S451" s="73" t="str">
        <f t="shared" si="43"/>
        <v/>
      </c>
    </row>
    <row r="452" spans="3:19" ht="17.45" customHeight="1" x14ac:dyDescent="0.2">
      <c r="C452" s="99"/>
      <c r="D452" s="100"/>
      <c r="E452" s="101"/>
      <c r="F452" s="101"/>
      <c r="G452" s="101"/>
      <c r="H452" s="102"/>
      <c r="I452" s="101"/>
      <c r="J452" s="101"/>
      <c r="K452" s="101"/>
      <c r="L452" s="101"/>
      <c r="M452" s="73" t="str">
        <f t="shared" si="38"/>
        <v/>
      </c>
      <c r="N452" s="15"/>
      <c r="O452" s="73" t="str">
        <f t="shared" si="39"/>
        <v/>
      </c>
      <c r="P452" s="73">
        <f t="shared" si="40"/>
        <v>0</v>
      </c>
      <c r="Q452" s="73" t="str">
        <f t="shared" si="41"/>
        <v/>
      </c>
      <c r="R452" s="73" t="str">
        <f t="shared" si="42"/>
        <v/>
      </c>
      <c r="S452" s="73" t="str">
        <f t="shared" si="43"/>
        <v/>
      </c>
    </row>
    <row r="453" spans="3:19" ht="17.45" customHeight="1" x14ac:dyDescent="0.2">
      <c r="C453" s="99"/>
      <c r="D453" s="100"/>
      <c r="E453" s="101"/>
      <c r="F453" s="101"/>
      <c r="G453" s="101"/>
      <c r="H453" s="102"/>
      <c r="I453" s="101"/>
      <c r="J453" s="101"/>
      <c r="K453" s="101"/>
      <c r="L453" s="101"/>
      <c r="M453" s="73" t="str">
        <f t="shared" si="38"/>
        <v/>
      </c>
      <c r="N453" s="15"/>
      <c r="O453" s="73" t="str">
        <f t="shared" si="39"/>
        <v/>
      </c>
      <c r="P453" s="73">
        <f t="shared" si="40"/>
        <v>0</v>
      </c>
      <c r="Q453" s="73" t="str">
        <f t="shared" si="41"/>
        <v/>
      </c>
      <c r="R453" s="73" t="str">
        <f t="shared" si="42"/>
        <v/>
      </c>
      <c r="S453" s="73" t="str">
        <f t="shared" si="43"/>
        <v/>
      </c>
    </row>
    <row r="454" spans="3:19" ht="17.45" customHeight="1" x14ac:dyDescent="0.2">
      <c r="C454" s="99"/>
      <c r="D454" s="100"/>
      <c r="E454" s="101"/>
      <c r="F454" s="101"/>
      <c r="G454" s="101"/>
      <c r="H454" s="102"/>
      <c r="I454" s="101"/>
      <c r="J454" s="101"/>
      <c r="K454" s="101"/>
      <c r="L454" s="101"/>
      <c r="M454" s="73" t="str">
        <f t="shared" si="38"/>
        <v/>
      </c>
      <c r="N454" s="15"/>
      <c r="O454" s="73" t="str">
        <f t="shared" si="39"/>
        <v/>
      </c>
      <c r="P454" s="73">
        <f t="shared" si="40"/>
        <v>0</v>
      </c>
      <c r="Q454" s="73" t="str">
        <f t="shared" si="41"/>
        <v/>
      </c>
      <c r="R454" s="73" t="str">
        <f t="shared" si="42"/>
        <v/>
      </c>
      <c r="S454" s="73" t="str">
        <f t="shared" si="43"/>
        <v/>
      </c>
    </row>
    <row r="455" spans="3:19" ht="17.45" customHeight="1" x14ac:dyDescent="0.2">
      <c r="C455" s="99"/>
      <c r="D455" s="100"/>
      <c r="E455" s="101"/>
      <c r="F455" s="101"/>
      <c r="G455" s="101"/>
      <c r="H455" s="102"/>
      <c r="I455" s="101"/>
      <c r="J455" s="101"/>
      <c r="K455" s="101"/>
      <c r="L455" s="101"/>
      <c r="M455" s="73" t="str">
        <f t="shared" si="38"/>
        <v/>
      </c>
      <c r="N455" s="15"/>
      <c r="O455" s="73" t="str">
        <f t="shared" si="39"/>
        <v/>
      </c>
      <c r="P455" s="73">
        <f t="shared" si="40"/>
        <v>0</v>
      </c>
      <c r="Q455" s="73" t="str">
        <f t="shared" si="41"/>
        <v/>
      </c>
      <c r="R455" s="73" t="str">
        <f t="shared" si="42"/>
        <v/>
      </c>
      <c r="S455" s="73" t="str">
        <f t="shared" si="43"/>
        <v/>
      </c>
    </row>
    <row r="456" spans="3:19" ht="17.45" customHeight="1" x14ac:dyDescent="0.2">
      <c r="C456" s="99"/>
      <c r="D456" s="100"/>
      <c r="E456" s="101"/>
      <c r="F456" s="101"/>
      <c r="G456" s="101"/>
      <c r="H456" s="102"/>
      <c r="I456" s="101"/>
      <c r="J456" s="101"/>
      <c r="K456" s="101"/>
      <c r="L456" s="101"/>
      <c r="M456" s="73" t="str">
        <f t="shared" si="38"/>
        <v/>
      </c>
      <c r="N456" s="15"/>
      <c r="O456" s="73" t="str">
        <f t="shared" si="39"/>
        <v/>
      </c>
      <c r="P456" s="73">
        <f t="shared" si="40"/>
        <v>0</v>
      </c>
      <c r="Q456" s="73" t="str">
        <f t="shared" si="41"/>
        <v/>
      </c>
      <c r="R456" s="73" t="str">
        <f t="shared" si="42"/>
        <v/>
      </c>
      <c r="S456" s="73" t="str">
        <f t="shared" si="43"/>
        <v/>
      </c>
    </row>
    <row r="457" spans="3:19" ht="17.45" customHeight="1" x14ac:dyDescent="0.2">
      <c r="C457" s="99"/>
      <c r="D457" s="100"/>
      <c r="E457" s="101"/>
      <c r="F457" s="101"/>
      <c r="G457" s="101"/>
      <c r="H457" s="102"/>
      <c r="I457" s="101"/>
      <c r="J457" s="101"/>
      <c r="K457" s="101"/>
      <c r="L457" s="101"/>
      <c r="M457" s="73" t="str">
        <f t="shared" si="38"/>
        <v/>
      </c>
      <c r="N457" s="15"/>
      <c r="O457" s="73" t="str">
        <f t="shared" si="39"/>
        <v/>
      </c>
      <c r="P457" s="73">
        <f t="shared" si="40"/>
        <v>0</v>
      </c>
      <c r="Q457" s="73" t="str">
        <f t="shared" si="41"/>
        <v/>
      </c>
      <c r="R457" s="73" t="str">
        <f t="shared" si="42"/>
        <v/>
      </c>
      <c r="S457" s="73" t="str">
        <f t="shared" si="43"/>
        <v/>
      </c>
    </row>
    <row r="458" spans="3:19" ht="17.45" customHeight="1" x14ac:dyDescent="0.2">
      <c r="C458" s="99"/>
      <c r="D458" s="100"/>
      <c r="E458" s="101"/>
      <c r="F458" s="101"/>
      <c r="G458" s="101"/>
      <c r="H458" s="102"/>
      <c r="I458" s="101"/>
      <c r="J458" s="101"/>
      <c r="K458" s="101"/>
      <c r="L458" s="101"/>
      <c r="M458" s="73" t="str">
        <f t="shared" si="38"/>
        <v/>
      </c>
      <c r="N458" s="15"/>
      <c r="O458" s="73" t="str">
        <f t="shared" si="39"/>
        <v/>
      </c>
      <c r="P458" s="73">
        <f t="shared" si="40"/>
        <v>0</v>
      </c>
      <c r="Q458" s="73" t="str">
        <f t="shared" si="41"/>
        <v/>
      </c>
      <c r="R458" s="73" t="str">
        <f t="shared" si="42"/>
        <v/>
      </c>
      <c r="S458" s="73" t="str">
        <f t="shared" si="43"/>
        <v/>
      </c>
    </row>
    <row r="459" spans="3:19" ht="17.45" customHeight="1" x14ac:dyDescent="0.2">
      <c r="C459" s="99"/>
      <c r="D459" s="100"/>
      <c r="E459" s="101"/>
      <c r="F459" s="101"/>
      <c r="G459" s="101"/>
      <c r="H459" s="102"/>
      <c r="I459" s="101"/>
      <c r="J459" s="101"/>
      <c r="K459" s="101"/>
      <c r="L459" s="101"/>
      <c r="M459" s="73" t="str">
        <f t="shared" si="38"/>
        <v/>
      </c>
      <c r="N459" s="15"/>
      <c r="O459" s="73" t="str">
        <f t="shared" si="39"/>
        <v/>
      </c>
      <c r="P459" s="73">
        <f t="shared" si="40"/>
        <v>0</v>
      </c>
      <c r="Q459" s="73" t="str">
        <f t="shared" si="41"/>
        <v/>
      </c>
      <c r="R459" s="73" t="str">
        <f t="shared" si="42"/>
        <v/>
      </c>
      <c r="S459" s="73" t="str">
        <f t="shared" si="43"/>
        <v/>
      </c>
    </row>
    <row r="460" spans="3:19" ht="17.45" customHeight="1" x14ac:dyDescent="0.2">
      <c r="C460" s="99"/>
      <c r="D460" s="100"/>
      <c r="E460" s="101"/>
      <c r="F460" s="101"/>
      <c r="G460" s="101"/>
      <c r="H460" s="102"/>
      <c r="I460" s="101"/>
      <c r="J460" s="101"/>
      <c r="K460" s="101"/>
      <c r="L460" s="101"/>
      <c r="M460" s="73" t="str">
        <f t="shared" si="38"/>
        <v/>
      </c>
      <c r="N460" s="15"/>
      <c r="O460" s="73" t="str">
        <f t="shared" si="39"/>
        <v/>
      </c>
      <c r="P460" s="73">
        <f t="shared" si="40"/>
        <v>0</v>
      </c>
      <c r="Q460" s="73" t="str">
        <f t="shared" si="41"/>
        <v/>
      </c>
      <c r="R460" s="73" t="str">
        <f t="shared" si="42"/>
        <v/>
      </c>
      <c r="S460" s="73" t="str">
        <f t="shared" si="43"/>
        <v/>
      </c>
    </row>
    <row r="461" spans="3:19" ht="17.45" customHeight="1" x14ac:dyDescent="0.2">
      <c r="C461" s="99"/>
      <c r="D461" s="100"/>
      <c r="E461" s="101"/>
      <c r="F461" s="101"/>
      <c r="G461" s="101"/>
      <c r="H461" s="102"/>
      <c r="I461" s="101"/>
      <c r="J461" s="101"/>
      <c r="K461" s="101"/>
      <c r="L461" s="101"/>
      <c r="M461" s="73" t="str">
        <f t="shared" si="38"/>
        <v/>
      </c>
      <c r="N461" s="15"/>
      <c r="O461" s="73" t="str">
        <f t="shared" si="39"/>
        <v/>
      </c>
      <c r="P461" s="73">
        <f t="shared" si="40"/>
        <v>0</v>
      </c>
      <c r="Q461" s="73" t="str">
        <f t="shared" si="41"/>
        <v/>
      </c>
      <c r="R461" s="73" t="str">
        <f t="shared" si="42"/>
        <v/>
      </c>
      <c r="S461" s="73" t="str">
        <f t="shared" si="43"/>
        <v/>
      </c>
    </row>
    <row r="462" spans="3:19" ht="17.45" customHeight="1" x14ac:dyDescent="0.2">
      <c r="C462" s="99"/>
      <c r="D462" s="100"/>
      <c r="E462" s="101"/>
      <c r="F462" s="101"/>
      <c r="G462" s="101"/>
      <c r="H462" s="102"/>
      <c r="I462" s="101"/>
      <c r="J462" s="101"/>
      <c r="K462" s="101"/>
      <c r="L462" s="101"/>
      <c r="M462" s="73" t="str">
        <f t="shared" ref="M462:M513" si="44">IF(G462&amp;I462&amp;J462&amp;K462&amp;L462="","",G462+I462+J462-K462-L462)</f>
        <v/>
      </c>
      <c r="N462" s="15"/>
      <c r="O462" s="73" t="str">
        <f t="shared" si="39"/>
        <v/>
      </c>
      <c r="P462" s="73">
        <f t="shared" si="40"/>
        <v>0</v>
      </c>
      <c r="Q462" s="73" t="str">
        <f t="shared" si="41"/>
        <v/>
      </c>
      <c r="R462" s="73" t="str">
        <f t="shared" si="42"/>
        <v/>
      </c>
      <c r="S462" s="73" t="str">
        <f t="shared" si="43"/>
        <v/>
      </c>
    </row>
    <row r="463" spans="3:19" ht="17.45" customHeight="1" x14ac:dyDescent="0.2">
      <c r="C463" s="99"/>
      <c r="D463" s="100"/>
      <c r="E463" s="101"/>
      <c r="F463" s="101"/>
      <c r="G463" s="101"/>
      <c r="H463" s="102"/>
      <c r="I463" s="101"/>
      <c r="J463" s="101"/>
      <c r="K463" s="101"/>
      <c r="L463" s="101"/>
      <c r="M463" s="73" t="str">
        <f t="shared" si="44"/>
        <v/>
      </c>
      <c r="N463" s="15"/>
      <c r="O463" s="73" t="str">
        <f t="shared" ref="O463:O513" si="45">IF($H463="E",G463,"")</f>
        <v/>
      </c>
      <c r="P463" s="73">
        <f t="shared" si="40"/>
        <v>0</v>
      </c>
      <c r="Q463" s="73" t="str">
        <f t="shared" si="41"/>
        <v/>
      </c>
      <c r="R463" s="73" t="str">
        <f t="shared" si="42"/>
        <v/>
      </c>
      <c r="S463" s="73" t="str">
        <f t="shared" si="43"/>
        <v/>
      </c>
    </row>
    <row r="464" spans="3:19" ht="17.45" customHeight="1" x14ac:dyDescent="0.2">
      <c r="C464" s="99"/>
      <c r="D464" s="100"/>
      <c r="E464" s="101"/>
      <c r="F464" s="101"/>
      <c r="G464" s="101"/>
      <c r="H464" s="102"/>
      <c r="I464" s="101"/>
      <c r="J464" s="101"/>
      <c r="K464" s="101"/>
      <c r="L464" s="101"/>
      <c r="M464" s="73" t="str">
        <f t="shared" si="44"/>
        <v/>
      </c>
      <c r="N464" s="15"/>
      <c r="O464" s="73" t="str">
        <f t="shared" si="45"/>
        <v/>
      </c>
      <c r="P464" s="73">
        <f t="shared" ref="P464:P513" si="46">IF($H464=0%,G464,"")</f>
        <v>0</v>
      </c>
      <c r="Q464" s="73" t="str">
        <f t="shared" ref="Q464:Q513" si="47">IF(OR($H464=2%,$H464=6%,$H464=8%),$I464/$H464,"")</f>
        <v/>
      </c>
      <c r="R464" s="73" t="str">
        <f t="shared" ref="R464:R513" si="48">IF(OR($H464=15%,$H464=16%),$I464/$H464,"")</f>
        <v/>
      </c>
      <c r="S464" s="73" t="str">
        <f t="shared" ref="S464:S513" si="49">IF($H464=8%,$I464/$H464,"")</f>
        <v/>
      </c>
    </row>
    <row r="465" spans="3:19" ht="17.45" customHeight="1" x14ac:dyDescent="0.2">
      <c r="C465" s="99"/>
      <c r="D465" s="100"/>
      <c r="E465" s="101"/>
      <c r="F465" s="101"/>
      <c r="G465" s="101"/>
      <c r="H465" s="102"/>
      <c r="I465" s="101"/>
      <c r="J465" s="101"/>
      <c r="K465" s="101"/>
      <c r="L465" s="101"/>
      <c r="M465" s="73" t="str">
        <f t="shared" si="44"/>
        <v/>
      </c>
      <c r="N465" s="15"/>
      <c r="O465" s="73" t="str">
        <f t="shared" si="45"/>
        <v/>
      </c>
      <c r="P465" s="73">
        <f t="shared" si="46"/>
        <v>0</v>
      </c>
      <c r="Q465" s="73" t="str">
        <f t="shared" si="47"/>
        <v/>
      </c>
      <c r="R465" s="73" t="str">
        <f t="shared" si="48"/>
        <v/>
      </c>
      <c r="S465" s="73" t="str">
        <f t="shared" si="49"/>
        <v/>
      </c>
    </row>
    <row r="466" spans="3:19" ht="17.45" customHeight="1" x14ac:dyDescent="0.2">
      <c r="C466" s="99"/>
      <c r="D466" s="100"/>
      <c r="E466" s="101"/>
      <c r="F466" s="101"/>
      <c r="G466" s="101"/>
      <c r="H466" s="102"/>
      <c r="I466" s="101"/>
      <c r="J466" s="101"/>
      <c r="K466" s="101"/>
      <c r="L466" s="101"/>
      <c r="M466" s="73" t="str">
        <f t="shared" si="44"/>
        <v/>
      </c>
      <c r="N466" s="15"/>
      <c r="O466" s="73" t="str">
        <f t="shared" si="45"/>
        <v/>
      </c>
      <c r="P466" s="73">
        <f t="shared" si="46"/>
        <v>0</v>
      </c>
      <c r="Q466" s="73" t="str">
        <f t="shared" si="47"/>
        <v/>
      </c>
      <c r="R466" s="73" t="str">
        <f t="shared" si="48"/>
        <v/>
      </c>
      <c r="S466" s="73" t="str">
        <f t="shared" si="49"/>
        <v/>
      </c>
    </row>
    <row r="467" spans="3:19" ht="17.45" customHeight="1" x14ac:dyDescent="0.2">
      <c r="C467" s="99"/>
      <c r="D467" s="100"/>
      <c r="E467" s="101"/>
      <c r="F467" s="101"/>
      <c r="G467" s="101"/>
      <c r="H467" s="102"/>
      <c r="I467" s="101"/>
      <c r="J467" s="101"/>
      <c r="K467" s="101"/>
      <c r="L467" s="101"/>
      <c r="M467" s="73" t="str">
        <f t="shared" si="44"/>
        <v/>
      </c>
      <c r="N467" s="15"/>
      <c r="O467" s="73" t="str">
        <f t="shared" si="45"/>
        <v/>
      </c>
      <c r="P467" s="73">
        <f t="shared" si="46"/>
        <v>0</v>
      </c>
      <c r="Q467" s="73" t="str">
        <f t="shared" si="47"/>
        <v/>
      </c>
      <c r="R467" s="73" t="str">
        <f t="shared" si="48"/>
        <v/>
      </c>
      <c r="S467" s="73" t="str">
        <f t="shared" si="49"/>
        <v/>
      </c>
    </row>
    <row r="468" spans="3:19" ht="17.45" customHeight="1" x14ac:dyDescent="0.2">
      <c r="C468" s="99"/>
      <c r="D468" s="100"/>
      <c r="E468" s="101"/>
      <c r="F468" s="101"/>
      <c r="G468" s="101"/>
      <c r="H468" s="102"/>
      <c r="I468" s="101"/>
      <c r="J468" s="101"/>
      <c r="K468" s="101"/>
      <c r="L468" s="101"/>
      <c r="M468" s="73" t="str">
        <f t="shared" si="44"/>
        <v/>
      </c>
      <c r="N468" s="15"/>
      <c r="O468" s="73" t="str">
        <f t="shared" si="45"/>
        <v/>
      </c>
      <c r="P468" s="73">
        <f t="shared" si="46"/>
        <v>0</v>
      </c>
      <c r="Q468" s="73" t="str">
        <f t="shared" si="47"/>
        <v/>
      </c>
      <c r="R468" s="73" t="str">
        <f t="shared" si="48"/>
        <v/>
      </c>
      <c r="S468" s="73" t="str">
        <f t="shared" si="49"/>
        <v/>
      </c>
    </row>
    <row r="469" spans="3:19" ht="17.45" customHeight="1" x14ac:dyDescent="0.2">
      <c r="C469" s="99"/>
      <c r="D469" s="100"/>
      <c r="E469" s="101"/>
      <c r="F469" s="101"/>
      <c r="G469" s="101"/>
      <c r="H469" s="102"/>
      <c r="I469" s="101"/>
      <c r="J469" s="101"/>
      <c r="K469" s="101"/>
      <c r="L469" s="101"/>
      <c r="M469" s="73" t="str">
        <f t="shared" si="44"/>
        <v/>
      </c>
      <c r="N469" s="15"/>
      <c r="O469" s="73" t="str">
        <f t="shared" si="45"/>
        <v/>
      </c>
      <c r="P469" s="73">
        <f t="shared" si="46"/>
        <v>0</v>
      </c>
      <c r="Q469" s="73" t="str">
        <f t="shared" si="47"/>
        <v/>
      </c>
      <c r="R469" s="73" t="str">
        <f t="shared" si="48"/>
        <v/>
      </c>
      <c r="S469" s="73" t="str">
        <f t="shared" si="49"/>
        <v/>
      </c>
    </row>
    <row r="470" spans="3:19" ht="17.45" customHeight="1" x14ac:dyDescent="0.2">
      <c r="C470" s="99"/>
      <c r="D470" s="100"/>
      <c r="E470" s="101"/>
      <c r="F470" s="101"/>
      <c r="G470" s="101"/>
      <c r="H470" s="102"/>
      <c r="I470" s="101"/>
      <c r="J470" s="101"/>
      <c r="K470" s="101"/>
      <c r="L470" s="101"/>
      <c r="M470" s="73" t="str">
        <f t="shared" si="44"/>
        <v/>
      </c>
      <c r="N470" s="15"/>
      <c r="O470" s="73" t="str">
        <f t="shared" si="45"/>
        <v/>
      </c>
      <c r="P470" s="73">
        <f t="shared" si="46"/>
        <v>0</v>
      </c>
      <c r="Q470" s="73" t="str">
        <f t="shared" si="47"/>
        <v/>
      </c>
      <c r="R470" s="73" t="str">
        <f t="shared" si="48"/>
        <v/>
      </c>
      <c r="S470" s="73" t="str">
        <f t="shared" si="49"/>
        <v/>
      </c>
    </row>
    <row r="471" spans="3:19" ht="17.45" customHeight="1" x14ac:dyDescent="0.2">
      <c r="C471" s="99"/>
      <c r="D471" s="100"/>
      <c r="E471" s="101"/>
      <c r="F471" s="101"/>
      <c r="G471" s="101"/>
      <c r="H471" s="102"/>
      <c r="I471" s="101"/>
      <c r="J471" s="101"/>
      <c r="K471" s="101"/>
      <c r="L471" s="101"/>
      <c r="M471" s="73" t="str">
        <f t="shared" si="44"/>
        <v/>
      </c>
      <c r="N471" s="15"/>
      <c r="O471" s="73" t="str">
        <f t="shared" si="45"/>
        <v/>
      </c>
      <c r="P471" s="73">
        <f t="shared" si="46"/>
        <v>0</v>
      </c>
      <c r="Q471" s="73" t="str">
        <f t="shared" si="47"/>
        <v/>
      </c>
      <c r="R471" s="73" t="str">
        <f t="shared" si="48"/>
        <v/>
      </c>
      <c r="S471" s="73" t="str">
        <f t="shared" si="49"/>
        <v/>
      </c>
    </row>
    <row r="472" spans="3:19" ht="17.45" customHeight="1" x14ac:dyDescent="0.2">
      <c r="C472" s="99"/>
      <c r="D472" s="100"/>
      <c r="E472" s="101"/>
      <c r="F472" s="101"/>
      <c r="G472" s="101"/>
      <c r="H472" s="102"/>
      <c r="I472" s="101"/>
      <c r="J472" s="101"/>
      <c r="K472" s="101"/>
      <c r="L472" s="101"/>
      <c r="M472" s="73" t="str">
        <f t="shared" si="44"/>
        <v/>
      </c>
      <c r="N472" s="15"/>
      <c r="O472" s="73" t="str">
        <f t="shared" si="45"/>
        <v/>
      </c>
      <c r="P472" s="73">
        <f t="shared" si="46"/>
        <v>0</v>
      </c>
      <c r="Q472" s="73" t="str">
        <f t="shared" si="47"/>
        <v/>
      </c>
      <c r="R472" s="73" t="str">
        <f t="shared" si="48"/>
        <v/>
      </c>
      <c r="S472" s="73" t="str">
        <f t="shared" si="49"/>
        <v/>
      </c>
    </row>
    <row r="473" spans="3:19" ht="17.45" customHeight="1" x14ac:dyDescent="0.2">
      <c r="C473" s="99"/>
      <c r="D473" s="100"/>
      <c r="E473" s="101"/>
      <c r="F473" s="101"/>
      <c r="G473" s="101"/>
      <c r="H473" s="102"/>
      <c r="I473" s="101"/>
      <c r="J473" s="101"/>
      <c r="K473" s="101"/>
      <c r="L473" s="101"/>
      <c r="M473" s="73" t="str">
        <f t="shared" si="44"/>
        <v/>
      </c>
      <c r="N473" s="15"/>
      <c r="O473" s="73" t="str">
        <f t="shared" si="45"/>
        <v/>
      </c>
      <c r="P473" s="73">
        <f t="shared" si="46"/>
        <v>0</v>
      </c>
      <c r="Q473" s="73" t="str">
        <f t="shared" si="47"/>
        <v/>
      </c>
      <c r="R473" s="73" t="str">
        <f t="shared" si="48"/>
        <v/>
      </c>
      <c r="S473" s="73" t="str">
        <f t="shared" si="49"/>
        <v/>
      </c>
    </row>
    <row r="474" spans="3:19" ht="17.45" customHeight="1" x14ac:dyDescent="0.2">
      <c r="C474" s="99"/>
      <c r="D474" s="100"/>
      <c r="E474" s="101"/>
      <c r="F474" s="101"/>
      <c r="G474" s="101"/>
      <c r="H474" s="102"/>
      <c r="I474" s="101"/>
      <c r="J474" s="101"/>
      <c r="K474" s="101"/>
      <c r="L474" s="101"/>
      <c r="M474" s="73" t="str">
        <f t="shared" si="44"/>
        <v/>
      </c>
      <c r="N474" s="15"/>
      <c r="O474" s="73" t="str">
        <f t="shared" si="45"/>
        <v/>
      </c>
      <c r="P474" s="73">
        <f t="shared" si="46"/>
        <v>0</v>
      </c>
      <c r="Q474" s="73" t="str">
        <f t="shared" si="47"/>
        <v/>
      </c>
      <c r="R474" s="73" t="str">
        <f t="shared" si="48"/>
        <v/>
      </c>
      <c r="S474" s="73" t="str">
        <f t="shared" si="49"/>
        <v/>
      </c>
    </row>
    <row r="475" spans="3:19" ht="17.45" customHeight="1" x14ac:dyDescent="0.2">
      <c r="C475" s="99"/>
      <c r="D475" s="100"/>
      <c r="E475" s="101"/>
      <c r="F475" s="101"/>
      <c r="G475" s="101"/>
      <c r="H475" s="102"/>
      <c r="I475" s="101"/>
      <c r="J475" s="101"/>
      <c r="K475" s="101"/>
      <c r="L475" s="101"/>
      <c r="M475" s="73" t="str">
        <f t="shared" si="44"/>
        <v/>
      </c>
      <c r="N475" s="15"/>
      <c r="O475" s="73" t="str">
        <f t="shared" si="45"/>
        <v/>
      </c>
      <c r="P475" s="73">
        <f t="shared" si="46"/>
        <v>0</v>
      </c>
      <c r="Q475" s="73" t="str">
        <f t="shared" si="47"/>
        <v/>
      </c>
      <c r="R475" s="73" t="str">
        <f t="shared" si="48"/>
        <v/>
      </c>
      <c r="S475" s="73" t="str">
        <f t="shared" si="49"/>
        <v/>
      </c>
    </row>
    <row r="476" spans="3:19" ht="17.45" customHeight="1" x14ac:dyDescent="0.2">
      <c r="C476" s="99"/>
      <c r="D476" s="100"/>
      <c r="E476" s="101"/>
      <c r="F476" s="101"/>
      <c r="G476" s="101"/>
      <c r="H476" s="102"/>
      <c r="I476" s="101"/>
      <c r="J476" s="101"/>
      <c r="K476" s="101"/>
      <c r="L476" s="101"/>
      <c r="M476" s="73" t="str">
        <f t="shared" si="44"/>
        <v/>
      </c>
      <c r="N476" s="15"/>
      <c r="O476" s="73" t="str">
        <f t="shared" si="45"/>
        <v/>
      </c>
      <c r="P476" s="73">
        <f t="shared" si="46"/>
        <v>0</v>
      </c>
      <c r="Q476" s="73" t="str">
        <f t="shared" si="47"/>
        <v/>
      </c>
      <c r="R476" s="73" t="str">
        <f t="shared" si="48"/>
        <v/>
      </c>
      <c r="S476" s="73" t="str">
        <f t="shared" si="49"/>
        <v/>
      </c>
    </row>
    <row r="477" spans="3:19" ht="17.45" customHeight="1" x14ac:dyDescent="0.2">
      <c r="C477" s="99"/>
      <c r="D477" s="100"/>
      <c r="E477" s="101"/>
      <c r="F477" s="101"/>
      <c r="G477" s="101"/>
      <c r="H477" s="102"/>
      <c r="I477" s="101"/>
      <c r="J477" s="101"/>
      <c r="K477" s="101"/>
      <c r="L477" s="101"/>
      <c r="M477" s="73" t="str">
        <f t="shared" si="44"/>
        <v/>
      </c>
      <c r="N477" s="15"/>
      <c r="O477" s="73" t="str">
        <f t="shared" si="45"/>
        <v/>
      </c>
      <c r="P477" s="73">
        <f t="shared" si="46"/>
        <v>0</v>
      </c>
      <c r="Q477" s="73" t="str">
        <f t="shared" si="47"/>
        <v/>
      </c>
      <c r="R477" s="73" t="str">
        <f t="shared" si="48"/>
        <v/>
      </c>
      <c r="S477" s="73" t="str">
        <f t="shared" si="49"/>
        <v/>
      </c>
    </row>
    <row r="478" spans="3:19" ht="17.45" customHeight="1" x14ac:dyDescent="0.2">
      <c r="C478" s="99"/>
      <c r="D478" s="100"/>
      <c r="E478" s="101"/>
      <c r="F478" s="101"/>
      <c r="G478" s="101"/>
      <c r="H478" s="102"/>
      <c r="I478" s="101"/>
      <c r="J478" s="101"/>
      <c r="K478" s="101"/>
      <c r="L478" s="101"/>
      <c r="M478" s="73" t="str">
        <f t="shared" si="44"/>
        <v/>
      </c>
      <c r="N478" s="15"/>
      <c r="O478" s="73" t="str">
        <f t="shared" si="45"/>
        <v/>
      </c>
      <c r="P478" s="73">
        <f t="shared" si="46"/>
        <v>0</v>
      </c>
      <c r="Q478" s="73" t="str">
        <f t="shared" si="47"/>
        <v/>
      </c>
      <c r="R478" s="73" t="str">
        <f t="shared" si="48"/>
        <v/>
      </c>
      <c r="S478" s="73" t="str">
        <f t="shared" si="49"/>
        <v/>
      </c>
    </row>
    <row r="479" spans="3:19" ht="17.45" customHeight="1" x14ac:dyDescent="0.2">
      <c r="C479" s="99"/>
      <c r="D479" s="100"/>
      <c r="E479" s="101"/>
      <c r="F479" s="101"/>
      <c r="G479" s="101"/>
      <c r="H479" s="102"/>
      <c r="I479" s="101"/>
      <c r="J479" s="101"/>
      <c r="K479" s="101"/>
      <c r="L479" s="101"/>
      <c r="M479" s="73" t="str">
        <f t="shared" si="44"/>
        <v/>
      </c>
      <c r="N479" s="15"/>
      <c r="O479" s="73" t="str">
        <f t="shared" si="45"/>
        <v/>
      </c>
      <c r="P479" s="73">
        <f t="shared" si="46"/>
        <v>0</v>
      </c>
      <c r="Q479" s="73" t="str">
        <f t="shared" si="47"/>
        <v/>
      </c>
      <c r="R479" s="73" t="str">
        <f t="shared" si="48"/>
        <v/>
      </c>
      <c r="S479" s="73" t="str">
        <f t="shared" si="49"/>
        <v/>
      </c>
    </row>
    <row r="480" spans="3:19" ht="17.45" customHeight="1" x14ac:dyDescent="0.2">
      <c r="C480" s="99"/>
      <c r="D480" s="100"/>
      <c r="E480" s="101"/>
      <c r="F480" s="101"/>
      <c r="G480" s="101"/>
      <c r="H480" s="102"/>
      <c r="I480" s="101"/>
      <c r="J480" s="101"/>
      <c r="K480" s="101"/>
      <c r="L480" s="101"/>
      <c r="M480" s="73" t="str">
        <f t="shared" si="44"/>
        <v/>
      </c>
      <c r="N480" s="15"/>
      <c r="O480" s="73" t="str">
        <f t="shared" si="45"/>
        <v/>
      </c>
      <c r="P480" s="73">
        <f t="shared" si="46"/>
        <v>0</v>
      </c>
      <c r="Q480" s="73" t="str">
        <f t="shared" si="47"/>
        <v/>
      </c>
      <c r="R480" s="73" t="str">
        <f t="shared" si="48"/>
        <v/>
      </c>
      <c r="S480" s="73" t="str">
        <f t="shared" si="49"/>
        <v/>
      </c>
    </row>
    <row r="481" spans="3:19" ht="17.45" customHeight="1" x14ac:dyDescent="0.2">
      <c r="C481" s="99"/>
      <c r="D481" s="100"/>
      <c r="E481" s="101"/>
      <c r="F481" s="101"/>
      <c r="G481" s="101"/>
      <c r="H481" s="102"/>
      <c r="I481" s="101"/>
      <c r="J481" s="101"/>
      <c r="K481" s="101"/>
      <c r="L481" s="101"/>
      <c r="M481" s="73" t="str">
        <f t="shared" si="44"/>
        <v/>
      </c>
      <c r="N481" s="15"/>
      <c r="O481" s="73" t="str">
        <f t="shared" si="45"/>
        <v/>
      </c>
      <c r="P481" s="73">
        <f t="shared" si="46"/>
        <v>0</v>
      </c>
      <c r="Q481" s="73" t="str">
        <f t="shared" si="47"/>
        <v/>
      </c>
      <c r="R481" s="73" t="str">
        <f t="shared" si="48"/>
        <v/>
      </c>
      <c r="S481" s="73" t="str">
        <f t="shared" si="49"/>
        <v/>
      </c>
    </row>
    <row r="482" spans="3:19" ht="17.45" customHeight="1" x14ac:dyDescent="0.2">
      <c r="C482" s="99"/>
      <c r="D482" s="100"/>
      <c r="E482" s="101"/>
      <c r="F482" s="101"/>
      <c r="G482" s="101"/>
      <c r="H482" s="102"/>
      <c r="I482" s="101"/>
      <c r="J482" s="101"/>
      <c r="K482" s="101"/>
      <c r="L482" s="101"/>
      <c r="M482" s="73" t="str">
        <f t="shared" si="44"/>
        <v/>
      </c>
      <c r="N482" s="15"/>
      <c r="O482" s="73" t="str">
        <f t="shared" si="45"/>
        <v/>
      </c>
      <c r="P482" s="73">
        <f t="shared" si="46"/>
        <v>0</v>
      </c>
      <c r="Q482" s="73" t="str">
        <f t="shared" si="47"/>
        <v/>
      </c>
      <c r="R482" s="73" t="str">
        <f t="shared" si="48"/>
        <v/>
      </c>
      <c r="S482" s="73" t="str">
        <f t="shared" si="49"/>
        <v/>
      </c>
    </row>
    <row r="483" spans="3:19" ht="17.45" customHeight="1" x14ac:dyDescent="0.2">
      <c r="C483" s="99"/>
      <c r="D483" s="100"/>
      <c r="E483" s="101"/>
      <c r="F483" s="101"/>
      <c r="G483" s="101"/>
      <c r="H483" s="102"/>
      <c r="I483" s="101"/>
      <c r="J483" s="101"/>
      <c r="K483" s="101"/>
      <c r="L483" s="101"/>
      <c r="M483" s="73" t="str">
        <f t="shared" si="44"/>
        <v/>
      </c>
      <c r="N483" s="15"/>
      <c r="O483" s="73" t="str">
        <f t="shared" si="45"/>
        <v/>
      </c>
      <c r="P483" s="73">
        <f t="shared" si="46"/>
        <v>0</v>
      </c>
      <c r="Q483" s="73" t="str">
        <f t="shared" si="47"/>
        <v/>
      </c>
      <c r="R483" s="73" t="str">
        <f t="shared" si="48"/>
        <v/>
      </c>
      <c r="S483" s="73" t="str">
        <f t="shared" si="49"/>
        <v/>
      </c>
    </row>
    <row r="484" spans="3:19" ht="17.45" customHeight="1" x14ac:dyDescent="0.2">
      <c r="C484" s="99"/>
      <c r="D484" s="100"/>
      <c r="E484" s="101"/>
      <c r="F484" s="101"/>
      <c r="G484" s="101"/>
      <c r="H484" s="102"/>
      <c r="I484" s="101"/>
      <c r="J484" s="101"/>
      <c r="K484" s="101"/>
      <c r="L484" s="101"/>
      <c r="M484" s="73" t="str">
        <f t="shared" si="44"/>
        <v/>
      </c>
      <c r="N484" s="15"/>
      <c r="O484" s="73" t="str">
        <f t="shared" si="45"/>
        <v/>
      </c>
      <c r="P484" s="73">
        <f t="shared" si="46"/>
        <v>0</v>
      </c>
      <c r="Q484" s="73" t="str">
        <f t="shared" si="47"/>
        <v/>
      </c>
      <c r="R484" s="73" t="str">
        <f t="shared" si="48"/>
        <v/>
      </c>
      <c r="S484" s="73" t="str">
        <f t="shared" si="49"/>
        <v/>
      </c>
    </row>
    <row r="485" spans="3:19" ht="17.45" customHeight="1" x14ac:dyDescent="0.2">
      <c r="C485" s="99"/>
      <c r="D485" s="100"/>
      <c r="E485" s="101"/>
      <c r="F485" s="101"/>
      <c r="G485" s="101"/>
      <c r="H485" s="102"/>
      <c r="I485" s="101"/>
      <c r="J485" s="101"/>
      <c r="K485" s="101"/>
      <c r="L485" s="101"/>
      <c r="M485" s="73" t="str">
        <f t="shared" si="44"/>
        <v/>
      </c>
      <c r="N485" s="15"/>
      <c r="O485" s="73" t="str">
        <f t="shared" si="45"/>
        <v/>
      </c>
      <c r="P485" s="73">
        <f t="shared" si="46"/>
        <v>0</v>
      </c>
      <c r="Q485" s="73" t="str">
        <f t="shared" si="47"/>
        <v/>
      </c>
      <c r="R485" s="73" t="str">
        <f t="shared" si="48"/>
        <v/>
      </c>
      <c r="S485" s="73" t="str">
        <f t="shared" si="49"/>
        <v/>
      </c>
    </row>
    <row r="486" spans="3:19" ht="17.45" customHeight="1" x14ac:dyDescent="0.2">
      <c r="C486" s="99"/>
      <c r="D486" s="100"/>
      <c r="E486" s="101"/>
      <c r="F486" s="101"/>
      <c r="G486" s="101"/>
      <c r="H486" s="102"/>
      <c r="I486" s="101"/>
      <c r="J486" s="101"/>
      <c r="K486" s="101"/>
      <c r="L486" s="101"/>
      <c r="M486" s="73" t="str">
        <f t="shared" si="44"/>
        <v/>
      </c>
      <c r="N486" s="15"/>
      <c r="O486" s="73" t="str">
        <f t="shared" si="45"/>
        <v/>
      </c>
      <c r="P486" s="73">
        <f t="shared" si="46"/>
        <v>0</v>
      </c>
      <c r="Q486" s="73" t="str">
        <f t="shared" si="47"/>
        <v/>
      </c>
      <c r="R486" s="73" t="str">
        <f t="shared" si="48"/>
        <v/>
      </c>
      <c r="S486" s="73" t="str">
        <f t="shared" si="49"/>
        <v/>
      </c>
    </row>
    <row r="487" spans="3:19" ht="17.45" customHeight="1" x14ac:dyDescent="0.2">
      <c r="C487" s="99"/>
      <c r="D487" s="100"/>
      <c r="E487" s="101"/>
      <c r="F487" s="101"/>
      <c r="G487" s="101"/>
      <c r="H487" s="102"/>
      <c r="I487" s="101"/>
      <c r="J487" s="101"/>
      <c r="K487" s="101"/>
      <c r="L487" s="101"/>
      <c r="M487" s="73" t="str">
        <f t="shared" si="44"/>
        <v/>
      </c>
      <c r="N487" s="15"/>
      <c r="O487" s="73" t="str">
        <f t="shared" si="45"/>
        <v/>
      </c>
      <c r="P487" s="73">
        <f t="shared" si="46"/>
        <v>0</v>
      </c>
      <c r="Q487" s="73" t="str">
        <f t="shared" si="47"/>
        <v/>
      </c>
      <c r="R487" s="73" t="str">
        <f t="shared" si="48"/>
        <v/>
      </c>
      <c r="S487" s="73" t="str">
        <f t="shared" si="49"/>
        <v/>
      </c>
    </row>
    <row r="488" spans="3:19" ht="17.45" customHeight="1" x14ac:dyDescent="0.2">
      <c r="C488" s="99"/>
      <c r="D488" s="100"/>
      <c r="E488" s="101"/>
      <c r="F488" s="101"/>
      <c r="G488" s="101"/>
      <c r="H488" s="102"/>
      <c r="I488" s="101"/>
      <c r="J488" s="101"/>
      <c r="K488" s="101"/>
      <c r="L488" s="101"/>
      <c r="M488" s="73" t="str">
        <f t="shared" si="44"/>
        <v/>
      </c>
      <c r="N488" s="15"/>
      <c r="O488" s="73" t="str">
        <f t="shared" si="45"/>
        <v/>
      </c>
      <c r="P488" s="73">
        <f t="shared" si="46"/>
        <v>0</v>
      </c>
      <c r="Q488" s="73" t="str">
        <f t="shared" si="47"/>
        <v/>
      </c>
      <c r="R488" s="73" t="str">
        <f t="shared" si="48"/>
        <v/>
      </c>
      <c r="S488" s="73" t="str">
        <f t="shared" si="49"/>
        <v/>
      </c>
    </row>
    <row r="489" spans="3:19" ht="17.45" customHeight="1" x14ac:dyDescent="0.2">
      <c r="C489" s="99"/>
      <c r="D489" s="100"/>
      <c r="E489" s="101"/>
      <c r="F489" s="101"/>
      <c r="G489" s="101"/>
      <c r="H489" s="102"/>
      <c r="I489" s="101"/>
      <c r="J489" s="101"/>
      <c r="K489" s="101"/>
      <c r="L489" s="101"/>
      <c r="M489" s="73" t="str">
        <f t="shared" si="44"/>
        <v/>
      </c>
      <c r="N489" s="15"/>
      <c r="O489" s="73" t="str">
        <f t="shared" si="45"/>
        <v/>
      </c>
      <c r="P489" s="73">
        <f t="shared" si="46"/>
        <v>0</v>
      </c>
      <c r="Q489" s="73" t="str">
        <f t="shared" si="47"/>
        <v/>
      </c>
      <c r="R489" s="73" t="str">
        <f t="shared" si="48"/>
        <v/>
      </c>
      <c r="S489" s="73" t="str">
        <f t="shared" si="49"/>
        <v/>
      </c>
    </row>
    <row r="490" spans="3:19" ht="17.45" customHeight="1" x14ac:dyDescent="0.2">
      <c r="C490" s="99"/>
      <c r="D490" s="100"/>
      <c r="E490" s="101"/>
      <c r="F490" s="101"/>
      <c r="G490" s="101"/>
      <c r="H490" s="102"/>
      <c r="I490" s="101"/>
      <c r="J490" s="101"/>
      <c r="K490" s="101"/>
      <c r="L490" s="101"/>
      <c r="M490" s="73" t="str">
        <f t="shared" si="44"/>
        <v/>
      </c>
      <c r="N490" s="15"/>
      <c r="O490" s="73" t="str">
        <f t="shared" si="45"/>
        <v/>
      </c>
      <c r="P490" s="73">
        <f t="shared" si="46"/>
        <v>0</v>
      </c>
      <c r="Q490" s="73" t="str">
        <f t="shared" si="47"/>
        <v/>
      </c>
      <c r="R490" s="73" t="str">
        <f t="shared" si="48"/>
        <v/>
      </c>
      <c r="S490" s="73" t="str">
        <f t="shared" si="49"/>
        <v/>
      </c>
    </row>
    <row r="491" spans="3:19" ht="17.45" customHeight="1" x14ac:dyDescent="0.2">
      <c r="C491" s="99"/>
      <c r="D491" s="100"/>
      <c r="E491" s="101"/>
      <c r="F491" s="101"/>
      <c r="G491" s="101"/>
      <c r="H491" s="102"/>
      <c r="I491" s="101"/>
      <c r="J491" s="101"/>
      <c r="K491" s="101"/>
      <c r="L491" s="101"/>
      <c r="M491" s="73" t="str">
        <f t="shared" si="44"/>
        <v/>
      </c>
      <c r="N491" s="15"/>
      <c r="O491" s="73" t="str">
        <f t="shared" si="45"/>
        <v/>
      </c>
      <c r="P491" s="73">
        <f t="shared" si="46"/>
        <v>0</v>
      </c>
      <c r="Q491" s="73" t="str">
        <f t="shared" si="47"/>
        <v/>
      </c>
      <c r="R491" s="73" t="str">
        <f t="shared" si="48"/>
        <v/>
      </c>
      <c r="S491" s="73" t="str">
        <f t="shared" si="49"/>
        <v/>
      </c>
    </row>
    <row r="492" spans="3:19" ht="17.45" customHeight="1" x14ac:dyDescent="0.2">
      <c r="C492" s="99"/>
      <c r="D492" s="100"/>
      <c r="E492" s="101"/>
      <c r="F492" s="101"/>
      <c r="G492" s="101"/>
      <c r="H492" s="102"/>
      <c r="I492" s="101"/>
      <c r="J492" s="101"/>
      <c r="K492" s="101"/>
      <c r="L492" s="101"/>
      <c r="M492" s="73" t="str">
        <f t="shared" si="44"/>
        <v/>
      </c>
      <c r="N492" s="15"/>
      <c r="O492" s="73" t="str">
        <f t="shared" si="45"/>
        <v/>
      </c>
      <c r="P492" s="73">
        <f t="shared" si="46"/>
        <v>0</v>
      </c>
      <c r="Q492" s="73" t="str">
        <f t="shared" si="47"/>
        <v/>
      </c>
      <c r="R492" s="73" t="str">
        <f t="shared" si="48"/>
        <v/>
      </c>
      <c r="S492" s="73" t="str">
        <f t="shared" si="49"/>
        <v/>
      </c>
    </row>
    <row r="493" spans="3:19" ht="17.45" customHeight="1" x14ac:dyDescent="0.2">
      <c r="C493" s="99"/>
      <c r="D493" s="100"/>
      <c r="E493" s="101"/>
      <c r="F493" s="101"/>
      <c r="G493" s="101"/>
      <c r="H493" s="102"/>
      <c r="I493" s="101"/>
      <c r="J493" s="101"/>
      <c r="K493" s="101"/>
      <c r="L493" s="101"/>
      <c r="M493" s="73" t="str">
        <f t="shared" si="44"/>
        <v/>
      </c>
      <c r="N493" s="15"/>
      <c r="O493" s="73" t="str">
        <f t="shared" si="45"/>
        <v/>
      </c>
      <c r="P493" s="73">
        <f t="shared" si="46"/>
        <v>0</v>
      </c>
      <c r="Q493" s="73" t="str">
        <f t="shared" si="47"/>
        <v/>
      </c>
      <c r="R493" s="73" t="str">
        <f t="shared" si="48"/>
        <v/>
      </c>
      <c r="S493" s="73" t="str">
        <f t="shared" si="49"/>
        <v/>
      </c>
    </row>
    <row r="494" spans="3:19" ht="17.45" customHeight="1" x14ac:dyDescent="0.2">
      <c r="C494" s="99"/>
      <c r="D494" s="100"/>
      <c r="E494" s="101"/>
      <c r="F494" s="101"/>
      <c r="G494" s="101"/>
      <c r="H494" s="102"/>
      <c r="I494" s="101"/>
      <c r="J494" s="101"/>
      <c r="K494" s="101"/>
      <c r="L494" s="101"/>
      <c r="M494" s="73" t="str">
        <f t="shared" si="44"/>
        <v/>
      </c>
      <c r="N494" s="15"/>
      <c r="O494" s="73" t="str">
        <f t="shared" si="45"/>
        <v/>
      </c>
      <c r="P494" s="73">
        <f t="shared" si="46"/>
        <v>0</v>
      </c>
      <c r="Q494" s="73" t="str">
        <f t="shared" si="47"/>
        <v/>
      </c>
      <c r="R494" s="73" t="str">
        <f t="shared" si="48"/>
        <v/>
      </c>
      <c r="S494" s="73" t="str">
        <f t="shared" si="49"/>
        <v/>
      </c>
    </row>
    <row r="495" spans="3:19" ht="17.45" customHeight="1" x14ac:dyDescent="0.2">
      <c r="C495" s="99"/>
      <c r="D495" s="100"/>
      <c r="E495" s="101"/>
      <c r="F495" s="101"/>
      <c r="G495" s="101"/>
      <c r="H495" s="102"/>
      <c r="I495" s="101"/>
      <c r="J495" s="101"/>
      <c r="K495" s="101"/>
      <c r="L495" s="101"/>
      <c r="M495" s="73" t="str">
        <f t="shared" si="44"/>
        <v/>
      </c>
      <c r="N495" s="15"/>
      <c r="O495" s="73" t="str">
        <f t="shared" si="45"/>
        <v/>
      </c>
      <c r="P495" s="73">
        <f t="shared" si="46"/>
        <v>0</v>
      </c>
      <c r="Q495" s="73" t="str">
        <f t="shared" si="47"/>
        <v/>
      </c>
      <c r="R495" s="73" t="str">
        <f t="shared" si="48"/>
        <v/>
      </c>
      <c r="S495" s="73" t="str">
        <f t="shared" si="49"/>
        <v/>
      </c>
    </row>
    <row r="496" spans="3:19" ht="17.45" customHeight="1" x14ac:dyDescent="0.2">
      <c r="C496" s="99"/>
      <c r="D496" s="100"/>
      <c r="E496" s="101"/>
      <c r="F496" s="101"/>
      <c r="G496" s="101"/>
      <c r="H496" s="102"/>
      <c r="I496" s="101"/>
      <c r="J496" s="101"/>
      <c r="K496" s="101"/>
      <c r="L496" s="101"/>
      <c r="M496" s="73" t="str">
        <f t="shared" si="44"/>
        <v/>
      </c>
      <c r="N496" s="15"/>
      <c r="O496" s="73" t="str">
        <f t="shared" si="45"/>
        <v/>
      </c>
      <c r="P496" s="73">
        <f t="shared" si="46"/>
        <v>0</v>
      </c>
      <c r="Q496" s="73" t="str">
        <f t="shared" si="47"/>
        <v/>
      </c>
      <c r="R496" s="73" t="str">
        <f t="shared" si="48"/>
        <v/>
      </c>
      <c r="S496" s="73" t="str">
        <f t="shared" si="49"/>
        <v/>
      </c>
    </row>
    <row r="497" spans="3:19" ht="17.45" customHeight="1" x14ac:dyDescent="0.2">
      <c r="C497" s="99"/>
      <c r="D497" s="100"/>
      <c r="E497" s="101"/>
      <c r="F497" s="101"/>
      <c r="G497" s="101"/>
      <c r="H497" s="102"/>
      <c r="I497" s="101"/>
      <c r="J497" s="101"/>
      <c r="K497" s="101"/>
      <c r="L497" s="101"/>
      <c r="M497" s="73" t="str">
        <f t="shared" si="44"/>
        <v/>
      </c>
      <c r="N497" s="15"/>
      <c r="O497" s="73" t="str">
        <f t="shared" si="45"/>
        <v/>
      </c>
      <c r="P497" s="73">
        <f t="shared" si="46"/>
        <v>0</v>
      </c>
      <c r="Q497" s="73" t="str">
        <f t="shared" si="47"/>
        <v/>
      </c>
      <c r="R497" s="73" t="str">
        <f t="shared" si="48"/>
        <v/>
      </c>
      <c r="S497" s="73" t="str">
        <f t="shared" si="49"/>
        <v/>
      </c>
    </row>
    <row r="498" spans="3:19" ht="17.45" customHeight="1" x14ac:dyDescent="0.2">
      <c r="C498" s="99"/>
      <c r="D498" s="100"/>
      <c r="E498" s="101"/>
      <c r="F498" s="101"/>
      <c r="G498" s="101"/>
      <c r="H498" s="102"/>
      <c r="I498" s="101"/>
      <c r="J498" s="101"/>
      <c r="K498" s="101"/>
      <c r="L498" s="101"/>
      <c r="M498" s="73" t="str">
        <f t="shared" si="44"/>
        <v/>
      </c>
      <c r="N498" s="15"/>
      <c r="O498" s="73" t="str">
        <f t="shared" si="45"/>
        <v/>
      </c>
      <c r="P498" s="73">
        <f t="shared" si="46"/>
        <v>0</v>
      </c>
      <c r="Q498" s="73" t="str">
        <f t="shared" si="47"/>
        <v/>
      </c>
      <c r="R498" s="73" t="str">
        <f t="shared" si="48"/>
        <v/>
      </c>
      <c r="S498" s="73" t="str">
        <f t="shared" si="49"/>
        <v/>
      </c>
    </row>
    <row r="499" spans="3:19" ht="17.45" customHeight="1" x14ac:dyDescent="0.2">
      <c r="C499" s="99"/>
      <c r="D499" s="100"/>
      <c r="E499" s="101"/>
      <c r="F499" s="101"/>
      <c r="G499" s="101"/>
      <c r="H499" s="102"/>
      <c r="I499" s="101"/>
      <c r="J499" s="101"/>
      <c r="K499" s="101"/>
      <c r="L499" s="101"/>
      <c r="M499" s="73" t="str">
        <f t="shared" si="44"/>
        <v/>
      </c>
      <c r="N499" s="15"/>
      <c r="O499" s="73" t="str">
        <f t="shared" si="45"/>
        <v/>
      </c>
      <c r="P499" s="73">
        <f t="shared" si="46"/>
        <v>0</v>
      </c>
      <c r="Q499" s="73" t="str">
        <f t="shared" si="47"/>
        <v/>
      </c>
      <c r="R499" s="73" t="str">
        <f t="shared" si="48"/>
        <v/>
      </c>
      <c r="S499" s="73" t="str">
        <f t="shared" si="49"/>
        <v/>
      </c>
    </row>
    <row r="500" spans="3:19" ht="17.45" customHeight="1" x14ac:dyDescent="0.2">
      <c r="C500" s="99"/>
      <c r="D500" s="100"/>
      <c r="E500" s="101"/>
      <c r="F500" s="101"/>
      <c r="G500" s="101"/>
      <c r="H500" s="102"/>
      <c r="I500" s="101"/>
      <c r="J500" s="101"/>
      <c r="K500" s="101"/>
      <c r="L500" s="101"/>
      <c r="M500" s="73" t="str">
        <f t="shared" si="44"/>
        <v/>
      </c>
      <c r="N500" s="15"/>
      <c r="O500" s="73" t="str">
        <f t="shared" si="45"/>
        <v/>
      </c>
      <c r="P500" s="73">
        <f t="shared" si="46"/>
        <v>0</v>
      </c>
      <c r="Q500" s="73" t="str">
        <f t="shared" si="47"/>
        <v/>
      </c>
      <c r="R500" s="73" t="str">
        <f t="shared" si="48"/>
        <v/>
      </c>
      <c r="S500" s="73" t="str">
        <f t="shared" si="49"/>
        <v/>
      </c>
    </row>
    <row r="501" spans="3:19" ht="17.45" customHeight="1" x14ac:dyDescent="0.2">
      <c r="C501" s="99"/>
      <c r="D501" s="100"/>
      <c r="E501" s="101"/>
      <c r="F501" s="101"/>
      <c r="G501" s="101"/>
      <c r="H501" s="102"/>
      <c r="I501" s="101"/>
      <c r="J501" s="101"/>
      <c r="K501" s="101"/>
      <c r="L501" s="101"/>
      <c r="M501" s="73" t="str">
        <f t="shared" si="44"/>
        <v/>
      </c>
      <c r="N501" s="15"/>
      <c r="O501" s="73" t="str">
        <f t="shared" si="45"/>
        <v/>
      </c>
      <c r="P501" s="73">
        <f t="shared" si="46"/>
        <v>0</v>
      </c>
      <c r="Q501" s="73" t="str">
        <f t="shared" si="47"/>
        <v/>
      </c>
      <c r="R501" s="73" t="str">
        <f t="shared" si="48"/>
        <v/>
      </c>
      <c r="S501" s="73" t="str">
        <f t="shared" si="49"/>
        <v/>
      </c>
    </row>
    <row r="502" spans="3:19" ht="17.45" customHeight="1" x14ac:dyDescent="0.2">
      <c r="C502" s="99"/>
      <c r="D502" s="100"/>
      <c r="E502" s="101"/>
      <c r="F502" s="101"/>
      <c r="G502" s="101"/>
      <c r="H502" s="102"/>
      <c r="I502" s="101"/>
      <c r="J502" s="101"/>
      <c r="K502" s="101"/>
      <c r="L502" s="101"/>
      <c r="M502" s="73" t="str">
        <f t="shared" si="44"/>
        <v/>
      </c>
      <c r="N502" s="15"/>
      <c r="O502" s="73" t="str">
        <f t="shared" si="45"/>
        <v/>
      </c>
      <c r="P502" s="73">
        <f t="shared" si="46"/>
        <v>0</v>
      </c>
      <c r="Q502" s="73" t="str">
        <f t="shared" si="47"/>
        <v/>
      </c>
      <c r="R502" s="73" t="str">
        <f t="shared" si="48"/>
        <v/>
      </c>
      <c r="S502" s="73" t="str">
        <f t="shared" si="49"/>
        <v/>
      </c>
    </row>
    <row r="503" spans="3:19" ht="17.45" customHeight="1" x14ac:dyDescent="0.2">
      <c r="C503" s="99"/>
      <c r="D503" s="100"/>
      <c r="E503" s="101"/>
      <c r="F503" s="101"/>
      <c r="G503" s="101"/>
      <c r="H503" s="102"/>
      <c r="I503" s="101"/>
      <c r="J503" s="101"/>
      <c r="K503" s="101"/>
      <c r="L503" s="101"/>
      <c r="M503" s="73" t="str">
        <f t="shared" si="44"/>
        <v/>
      </c>
      <c r="N503" s="15"/>
      <c r="O503" s="73" t="str">
        <f t="shared" si="45"/>
        <v/>
      </c>
      <c r="P503" s="73">
        <f t="shared" si="46"/>
        <v>0</v>
      </c>
      <c r="Q503" s="73" t="str">
        <f t="shared" si="47"/>
        <v/>
      </c>
      <c r="R503" s="73" t="str">
        <f t="shared" si="48"/>
        <v/>
      </c>
      <c r="S503" s="73" t="str">
        <f t="shared" si="49"/>
        <v/>
      </c>
    </row>
    <row r="504" spans="3:19" ht="17.45" customHeight="1" x14ac:dyDescent="0.2">
      <c r="C504" s="99"/>
      <c r="D504" s="100"/>
      <c r="E504" s="101"/>
      <c r="F504" s="101"/>
      <c r="G504" s="101"/>
      <c r="H504" s="102"/>
      <c r="I504" s="101"/>
      <c r="J504" s="101"/>
      <c r="K504" s="101"/>
      <c r="L504" s="101"/>
      <c r="M504" s="73" t="str">
        <f t="shared" si="44"/>
        <v/>
      </c>
      <c r="N504" s="15"/>
      <c r="O504" s="73" t="str">
        <f t="shared" si="45"/>
        <v/>
      </c>
      <c r="P504" s="73">
        <f t="shared" si="46"/>
        <v>0</v>
      </c>
      <c r="Q504" s="73" t="str">
        <f t="shared" si="47"/>
        <v/>
      </c>
      <c r="R504" s="73" t="str">
        <f t="shared" si="48"/>
        <v/>
      </c>
      <c r="S504" s="73" t="str">
        <f t="shared" si="49"/>
        <v/>
      </c>
    </row>
    <row r="505" spans="3:19" ht="17.45" customHeight="1" x14ac:dyDescent="0.2">
      <c r="C505" s="99"/>
      <c r="D505" s="100"/>
      <c r="E505" s="101"/>
      <c r="F505" s="101"/>
      <c r="G505" s="101"/>
      <c r="H505" s="102"/>
      <c r="I505" s="101"/>
      <c r="J505" s="101"/>
      <c r="K505" s="101"/>
      <c r="L505" s="101"/>
      <c r="M505" s="73" t="str">
        <f t="shared" si="44"/>
        <v/>
      </c>
      <c r="N505" s="15"/>
      <c r="O505" s="73" t="str">
        <f t="shared" si="45"/>
        <v/>
      </c>
      <c r="P505" s="73">
        <f t="shared" si="46"/>
        <v>0</v>
      </c>
      <c r="Q505" s="73" t="str">
        <f t="shared" si="47"/>
        <v/>
      </c>
      <c r="R505" s="73" t="str">
        <f t="shared" si="48"/>
        <v/>
      </c>
      <c r="S505" s="73" t="str">
        <f t="shared" si="49"/>
        <v/>
      </c>
    </row>
    <row r="506" spans="3:19" ht="17.45" customHeight="1" x14ac:dyDescent="0.2">
      <c r="C506" s="99"/>
      <c r="D506" s="100"/>
      <c r="E506" s="101"/>
      <c r="F506" s="101"/>
      <c r="G506" s="101"/>
      <c r="H506" s="102"/>
      <c r="I506" s="101"/>
      <c r="J506" s="101"/>
      <c r="K506" s="101"/>
      <c r="L506" s="101"/>
      <c r="M506" s="73" t="str">
        <f t="shared" si="44"/>
        <v/>
      </c>
      <c r="N506" s="15"/>
      <c r="O506" s="73" t="str">
        <f t="shared" si="45"/>
        <v/>
      </c>
      <c r="P506" s="73">
        <f t="shared" si="46"/>
        <v>0</v>
      </c>
      <c r="Q506" s="73" t="str">
        <f t="shared" si="47"/>
        <v/>
      </c>
      <c r="R506" s="73" t="str">
        <f t="shared" si="48"/>
        <v/>
      </c>
      <c r="S506" s="73" t="str">
        <f t="shared" si="49"/>
        <v/>
      </c>
    </row>
    <row r="507" spans="3:19" ht="17.45" customHeight="1" x14ac:dyDescent="0.2">
      <c r="C507" s="99"/>
      <c r="D507" s="100"/>
      <c r="E507" s="101"/>
      <c r="F507" s="101"/>
      <c r="G507" s="101"/>
      <c r="H507" s="102"/>
      <c r="I507" s="101"/>
      <c r="J507" s="101"/>
      <c r="K507" s="101"/>
      <c r="L507" s="101"/>
      <c r="M507" s="73" t="str">
        <f t="shared" si="44"/>
        <v/>
      </c>
      <c r="N507" s="15"/>
      <c r="O507" s="73" t="str">
        <f t="shared" si="45"/>
        <v/>
      </c>
      <c r="P507" s="73">
        <f t="shared" si="46"/>
        <v>0</v>
      </c>
      <c r="Q507" s="73" t="str">
        <f t="shared" si="47"/>
        <v/>
      </c>
      <c r="R507" s="73" t="str">
        <f t="shared" si="48"/>
        <v/>
      </c>
      <c r="S507" s="73" t="str">
        <f t="shared" si="49"/>
        <v/>
      </c>
    </row>
    <row r="508" spans="3:19" ht="17.45" customHeight="1" x14ac:dyDescent="0.2">
      <c r="C508" s="99"/>
      <c r="D508" s="100"/>
      <c r="E508" s="101"/>
      <c r="F508" s="101"/>
      <c r="G508" s="101"/>
      <c r="H508" s="102"/>
      <c r="I508" s="101"/>
      <c r="J508" s="101"/>
      <c r="K508" s="101"/>
      <c r="L508" s="101"/>
      <c r="M508" s="73" t="str">
        <f t="shared" si="44"/>
        <v/>
      </c>
      <c r="N508" s="15"/>
      <c r="O508" s="73" t="str">
        <f t="shared" si="45"/>
        <v/>
      </c>
      <c r="P508" s="73">
        <f t="shared" si="46"/>
        <v>0</v>
      </c>
      <c r="Q508" s="73" t="str">
        <f t="shared" si="47"/>
        <v/>
      </c>
      <c r="R508" s="73" t="str">
        <f t="shared" si="48"/>
        <v/>
      </c>
      <c r="S508" s="73" t="str">
        <f t="shared" si="49"/>
        <v/>
      </c>
    </row>
    <row r="509" spans="3:19" ht="17.45" customHeight="1" x14ac:dyDescent="0.2">
      <c r="C509" s="99"/>
      <c r="D509" s="100"/>
      <c r="E509" s="101"/>
      <c r="F509" s="101"/>
      <c r="G509" s="101"/>
      <c r="H509" s="102"/>
      <c r="I509" s="101"/>
      <c r="J509" s="101"/>
      <c r="K509" s="101"/>
      <c r="L509" s="101"/>
      <c r="M509" s="73" t="str">
        <f t="shared" si="44"/>
        <v/>
      </c>
      <c r="N509" s="15"/>
      <c r="O509" s="73" t="str">
        <f t="shared" si="45"/>
        <v/>
      </c>
      <c r="P509" s="73">
        <f t="shared" si="46"/>
        <v>0</v>
      </c>
      <c r="Q509" s="73" t="str">
        <f t="shared" si="47"/>
        <v/>
      </c>
      <c r="R509" s="73" t="str">
        <f t="shared" si="48"/>
        <v/>
      </c>
      <c r="S509" s="73" t="str">
        <f t="shared" si="49"/>
        <v/>
      </c>
    </row>
    <row r="510" spans="3:19" ht="17.45" customHeight="1" x14ac:dyDescent="0.2">
      <c r="C510" s="99"/>
      <c r="D510" s="100"/>
      <c r="E510" s="101"/>
      <c r="F510" s="101"/>
      <c r="G510" s="101"/>
      <c r="H510" s="102"/>
      <c r="I510" s="101"/>
      <c r="J510" s="101"/>
      <c r="K510" s="101"/>
      <c r="L510" s="101"/>
      <c r="M510" s="73" t="str">
        <f t="shared" si="44"/>
        <v/>
      </c>
      <c r="N510" s="15"/>
      <c r="O510" s="73" t="str">
        <f t="shared" si="45"/>
        <v/>
      </c>
      <c r="P510" s="73">
        <f t="shared" si="46"/>
        <v>0</v>
      </c>
      <c r="Q510" s="73" t="str">
        <f t="shared" si="47"/>
        <v/>
      </c>
      <c r="R510" s="73" t="str">
        <f t="shared" si="48"/>
        <v/>
      </c>
      <c r="S510" s="73" t="str">
        <f t="shared" si="49"/>
        <v/>
      </c>
    </row>
    <row r="511" spans="3:19" ht="17.45" customHeight="1" x14ac:dyDescent="0.2">
      <c r="C511" s="99"/>
      <c r="D511" s="100"/>
      <c r="E511" s="101"/>
      <c r="F511" s="101"/>
      <c r="G511" s="101"/>
      <c r="H511" s="102"/>
      <c r="I511" s="101"/>
      <c r="J511" s="101"/>
      <c r="K511" s="101"/>
      <c r="L511" s="101"/>
      <c r="M511" s="73" t="str">
        <f t="shared" si="44"/>
        <v/>
      </c>
      <c r="N511" s="15"/>
      <c r="O511" s="73" t="str">
        <f t="shared" si="45"/>
        <v/>
      </c>
      <c r="P511" s="73">
        <f t="shared" si="46"/>
        <v>0</v>
      </c>
      <c r="Q511" s="73" t="str">
        <f t="shared" si="47"/>
        <v/>
      </c>
      <c r="R511" s="73" t="str">
        <f t="shared" si="48"/>
        <v/>
      </c>
      <c r="S511" s="73" t="str">
        <f t="shared" si="49"/>
        <v/>
      </c>
    </row>
    <row r="512" spans="3:19" ht="17.45" customHeight="1" x14ac:dyDescent="0.2">
      <c r="C512" s="99"/>
      <c r="D512" s="100"/>
      <c r="E512" s="101"/>
      <c r="F512" s="101"/>
      <c r="G512" s="101"/>
      <c r="H512" s="102"/>
      <c r="I512" s="101"/>
      <c r="J512" s="101"/>
      <c r="K512" s="101"/>
      <c r="L512" s="101"/>
      <c r="M512" s="73" t="str">
        <f t="shared" si="44"/>
        <v/>
      </c>
      <c r="N512" s="15"/>
      <c r="O512" s="73" t="str">
        <f t="shared" si="45"/>
        <v/>
      </c>
      <c r="P512" s="73">
        <f t="shared" si="46"/>
        <v>0</v>
      </c>
      <c r="Q512" s="73" t="str">
        <f t="shared" si="47"/>
        <v/>
      </c>
      <c r="R512" s="73" t="str">
        <f t="shared" si="48"/>
        <v/>
      </c>
      <c r="S512" s="73" t="str">
        <f t="shared" si="49"/>
        <v/>
      </c>
    </row>
    <row r="513" spans="3:19" ht="17.45" customHeight="1" x14ac:dyDescent="0.2">
      <c r="C513" s="99"/>
      <c r="D513" s="100"/>
      <c r="E513" s="101"/>
      <c r="F513" s="101"/>
      <c r="G513" s="101"/>
      <c r="H513" s="102"/>
      <c r="I513" s="101"/>
      <c r="J513" s="101"/>
      <c r="K513" s="101"/>
      <c r="L513" s="101"/>
      <c r="M513" s="73" t="str">
        <f t="shared" si="44"/>
        <v/>
      </c>
      <c r="N513" s="15"/>
      <c r="O513" s="73" t="str">
        <f t="shared" si="45"/>
        <v/>
      </c>
      <c r="P513" s="73">
        <f t="shared" si="46"/>
        <v>0</v>
      </c>
      <c r="Q513" s="73" t="str">
        <f t="shared" si="47"/>
        <v/>
      </c>
      <c r="R513" s="73" t="str">
        <f t="shared" si="48"/>
        <v/>
      </c>
      <c r="S513" s="73" t="str">
        <f t="shared" si="49"/>
        <v/>
      </c>
    </row>
  </sheetData>
  <sheetProtection algorithmName="SHA-512" hashValue="1qbaO0sb66M4SGDzNipIH6jDJgpySavXDC/kAZr8nbU/iBpuVPHt7L3PlFrNW6k4iVv9UHYqExvJ5Rc3ZIZW4g==" saltValue="86JgdRDSP4Bvolt6lwx5pg==" spinCount="100000" sheet="1" formatColumns="0" formatRows="0" autoFilter="0"/>
  <autoFilter ref="L14:M14" xr:uid="{00000000-0009-0000-0000-000008000000}"/>
  <mergeCells count="21">
    <mergeCell ref="S6:S7"/>
    <mergeCell ref="R6:R7"/>
    <mergeCell ref="F6:F7"/>
    <mergeCell ref="H6:H7"/>
    <mergeCell ref="O6:O7"/>
    <mergeCell ref="P6:P7"/>
    <mergeCell ref="Q6:Q7"/>
    <mergeCell ref="J6:J7"/>
    <mergeCell ref="K1:M1"/>
    <mergeCell ref="K4:M4"/>
    <mergeCell ref="G6:G7"/>
    <mergeCell ref="M6:M7"/>
    <mergeCell ref="C6:C7"/>
    <mergeCell ref="D6:D7"/>
    <mergeCell ref="L6:L7"/>
    <mergeCell ref="K6:K7"/>
    <mergeCell ref="A1:A4"/>
    <mergeCell ref="A5:A6"/>
    <mergeCell ref="E6:E7"/>
    <mergeCell ref="I6:I7"/>
    <mergeCell ref="A12:A13"/>
  </mergeCells>
  <phoneticPr fontId="11" type="noConversion"/>
  <hyperlinks>
    <hyperlink ref="A7" location="DATOS!A1" display="Datos de la Empresa" xr:uid="{00000000-0004-0000-0800-000000000000}"/>
    <hyperlink ref="A8" location="'INGRESOS Y EGRESOS'!A1" display="Ingresos y Egresos" xr:uid="{00000000-0004-0000-0800-000001000000}"/>
    <hyperlink ref="A9" location="IMPUESTOS!A1" display="Impuestos" xr:uid="{00000000-0004-0000-0800-000002000000}"/>
    <hyperlink ref="A10" location="TARIFAS!A1" display="Tablas y Tarifas de ISR" xr:uid="{00000000-0004-0000-0800-000003000000}"/>
    <hyperlink ref="A5:A6" location="MENU!A1" display="M e n ú" xr:uid="{00000000-0004-0000-0800-000004000000}"/>
    <hyperlink ref="A11" location="COEFICIENTE!A1" display="Coeficiente de Utilidad" xr:uid="{00000000-0004-0000-0800-000005000000}"/>
    <hyperlink ref="A12:A13" location="CONTACTO!A1" display="CONTACTO" xr:uid="{00000000-0004-0000-0800-000006000000}"/>
  </hyperlinks>
  <printOptions horizontalCentered="1"/>
  <pageMargins left="0.39370078740157483" right="0.39370078740157483" top="0.78740157480314965" bottom="0.78740157480314965" header="0" footer="0"/>
  <pageSetup paperSize="119" scale="80" orientation="landscape" blackAndWhite="1" r:id="rId1"/>
  <headerFooter alignWithMargins="0">
    <oddHeader>&amp;R&amp;"Calibri"&amp;10&amp;K000000 Confidencial&amp;1#_x000D_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LISTA!$D$15:$D$18</xm:f>
          </x14:formula1>
          <xm:sqref>H15:H513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45</vt:i4>
      </vt:variant>
    </vt:vector>
  </HeadingPairs>
  <TitlesOfParts>
    <vt:vector size="80" baseType="lpstr">
      <vt:lpstr>LISTA</vt:lpstr>
      <vt:lpstr>MENU</vt:lpstr>
      <vt:lpstr>CONTACTO</vt:lpstr>
      <vt:lpstr>DATOS</vt:lpstr>
      <vt:lpstr>COEFICIENTE</vt:lpstr>
      <vt:lpstr>INGRESOS Y EGRESOS</vt:lpstr>
      <vt:lpstr>RESUMEN</vt:lpstr>
      <vt:lpstr>ING-ENE FEB</vt:lpstr>
      <vt:lpstr>EG-ENE FEB</vt:lpstr>
      <vt:lpstr>ING-MAR ABR</vt:lpstr>
      <vt:lpstr>EG-MAR ABR</vt:lpstr>
      <vt:lpstr>ING-MAY JUN</vt:lpstr>
      <vt:lpstr>EG-MAY JUN</vt:lpstr>
      <vt:lpstr>ING-JUL AGO</vt:lpstr>
      <vt:lpstr>EG-JUL AGO</vt:lpstr>
      <vt:lpstr>ING-SEP OCT</vt:lpstr>
      <vt:lpstr>EG-SEP OCT</vt:lpstr>
      <vt:lpstr>ING-NOV DIC</vt:lpstr>
      <vt:lpstr>EG-NOV DIC</vt:lpstr>
      <vt:lpstr>IMPUESTOS</vt:lpstr>
      <vt:lpstr>IMP-ENE FEB</vt:lpstr>
      <vt:lpstr>IMP-MAR ABR</vt:lpstr>
      <vt:lpstr>IMP-MAY JUN</vt:lpstr>
      <vt:lpstr>IMP-JUL AGO</vt:lpstr>
      <vt:lpstr>IMP-SEP OCT</vt:lpstr>
      <vt:lpstr>IMP-NOV DIC</vt:lpstr>
      <vt:lpstr>ANUAL</vt:lpstr>
      <vt:lpstr>TARIFAS</vt:lpstr>
      <vt:lpstr>ISRENE FEB</vt:lpstr>
      <vt:lpstr>ISRMAR ABR</vt:lpstr>
      <vt:lpstr>ISRMAY JUN</vt:lpstr>
      <vt:lpstr>ISRJUL AGO</vt:lpstr>
      <vt:lpstr>ISRSEP OCT</vt:lpstr>
      <vt:lpstr>ISRNOV DIC</vt:lpstr>
      <vt:lpstr>ISRANUAL</vt:lpstr>
      <vt:lpstr>ANUAL!Área_de_impresión</vt:lpstr>
      <vt:lpstr>COEFICIENTE!Área_de_impresión</vt:lpstr>
      <vt:lpstr>CONTACTO!Área_de_impresión</vt:lpstr>
      <vt:lpstr>DATOS!Área_de_impresión</vt:lpstr>
      <vt:lpstr>'EG-ENE FEB'!Área_de_impresión</vt:lpstr>
      <vt:lpstr>'EG-JUL AGO'!Área_de_impresión</vt:lpstr>
      <vt:lpstr>'EG-MAR ABR'!Área_de_impresión</vt:lpstr>
      <vt:lpstr>'EG-MAY JUN'!Área_de_impresión</vt:lpstr>
      <vt:lpstr>'EG-NOV DIC'!Área_de_impresión</vt:lpstr>
      <vt:lpstr>'EG-SEP OCT'!Área_de_impresión</vt:lpstr>
      <vt:lpstr>'IMP-ENE FEB'!Área_de_impresión</vt:lpstr>
      <vt:lpstr>'IMP-JUL AGO'!Área_de_impresión</vt:lpstr>
      <vt:lpstr>'IMP-MAR ABR'!Área_de_impresión</vt:lpstr>
      <vt:lpstr>'IMP-MAY JUN'!Área_de_impresión</vt:lpstr>
      <vt:lpstr>'IMP-NOV DIC'!Área_de_impresión</vt:lpstr>
      <vt:lpstr>'IMP-SEP OCT'!Área_de_impresión</vt:lpstr>
      <vt:lpstr>IMPUESTOS!Área_de_impresión</vt:lpstr>
      <vt:lpstr>'ING-ENE FEB'!Área_de_impresión</vt:lpstr>
      <vt:lpstr>'ING-JUL AGO'!Área_de_impresión</vt:lpstr>
      <vt:lpstr>'ING-MAR ABR'!Área_de_impresión</vt:lpstr>
      <vt:lpstr>'ING-MAY JUN'!Área_de_impresión</vt:lpstr>
      <vt:lpstr>'ING-NOV DIC'!Área_de_impresión</vt:lpstr>
      <vt:lpstr>'INGRESOS Y EGRESOS'!Área_de_impresión</vt:lpstr>
      <vt:lpstr>'ING-SEP OCT'!Área_de_impresión</vt:lpstr>
      <vt:lpstr>ISRANUAL!Área_de_impresión</vt:lpstr>
      <vt:lpstr>'ISRENE FEB'!Área_de_impresión</vt:lpstr>
      <vt:lpstr>'ISRJUL AGO'!Área_de_impresión</vt:lpstr>
      <vt:lpstr>'ISRMAR ABR'!Área_de_impresión</vt:lpstr>
      <vt:lpstr>'ISRMAY JUN'!Área_de_impresión</vt:lpstr>
      <vt:lpstr>'ISRNOV DIC'!Área_de_impresión</vt:lpstr>
      <vt:lpstr>'ISRSEP OCT'!Área_de_impresión</vt:lpstr>
      <vt:lpstr>MENU!Área_de_impresión</vt:lpstr>
      <vt:lpstr>TARIFAS!Área_de_impresión</vt:lpstr>
      <vt:lpstr>'EG-ENE FEB'!Títulos_a_imprimir</vt:lpstr>
      <vt:lpstr>'EG-JUL AGO'!Títulos_a_imprimir</vt:lpstr>
      <vt:lpstr>'EG-MAR ABR'!Títulos_a_imprimir</vt:lpstr>
      <vt:lpstr>'EG-MAY JUN'!Títulos_a_imprimir</vt:lpstr>
      <vt:lpstr>'EG-NOV DIC'!Títulos_a_imprimir</vt:lpstr>
      <vt:lpstr>'EG-SEP OCT'!Títulos_a_imprimir</vt:lpstr>
      <vt:lpstr>'ING-ENE FEB'!Títulos_a_imprimir</vt:lpstr>
      <vt:lpstr>'ING-JUL AGO'!Títulos_a_imprimir</vt:lpstr>
      <vt:lpstr>'ING-MAR ABR'!Títulos_a_imprimir</vt:lpstr>
      <vt:lpstr>'ING-MAY JUN'!Títulos_a_imprimir</vt:lpstr>
      <vt:lpstr>'ING-NOV DIC'!Títulos_a_imprimir</vt:lpstr>
      <vt:lpstr>'ING-SEP OCT'!Títulos_a_imprimir</vt:lpstr>
    </vt:vector>
  </TitlesOfParts>
  <Company>COSPRO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Pérez</dc:creator>
  <cp:lastModifiedBy>Francisco Javier Perez Vallejo</cp:lastModifiedBy>
  <cp:lastPrinted>2017-01-28T04:06:42Z</cp:lastPrinted>
  <dcterms:created xsi:type="dcterms:W3CDTF">2001-10-05T18:48:13Z</dcterms:created>
  <dcterms:modified xsi:type="dcterms:W3CDTF">2024-01-03T20:30:04Z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100249-81e7-494f-8f60-6e8638d09040_Enabled">
    <vt:lpwstr>true</vt:lpwstr>
  </property>
  <property fmtid="{D5CDD505-2E9C-101B-9397-08002B2CF9AE}" pid="3" name="MSIP_Label_f8100249-81e7-494f-8f60-6e8638d09040_SetDate">
    <vt:lpwstr>2022-01-04T22:48:45Z</vt:lpwstr>
  </property>
  <property fmtid="{D5CDD505-2E9C-101B-9397-08002B2CF9AE}" pid="4" name="MSIP_Label_f8100249-81e7-494f-8f60-6e8638d09040_Method">
    <vt:lpwstr>Privileged</vt:lpwstr>
  </property>
  <property fmtid="{D5CDD505-2E9C-101B-9397-08002B2CF9AE}" pid="5" name="MSIP_Label_f8100249-81e7-494f-8f60-6e8638d09040_Name">
    <vt:lpwstr>Confidencial</vt:lpwstr>
  </property>
  <property fmtid="{D5CDD505-2E9C-101B-9397-08002B2CF9AE}" pid="6" name="MSIP_Label_f8100249-81e7-494f-8f60-6e8638d09040_SiteId">
    <vt:lpwstr>0354edd6-9d4e-45a8-bf73-e3d96f08445c</vt:lpwstr>
  </property>
  <property fmtid="{D5CDD505-2E9C-101B-9397-08002B2CF9AE}" pid="7" name="MSIP_Label_f8100249-81e7-494f-8f60-6e8638d09040_ActionId">
    <vt:lpwstr>a5bd0613-f913-456e-896f-fa450815f5c0</vt:lpwstr>
  </property>
  <property fmtid="{D5CDD505-2E9C-101B-9397-08002B2CF9AE}" pid="8" name="MSIP_Label_f8100249-81e7-494f-8f60-6e8638d09040_ContentBits">
    <vt:lpwstr>1</vt:lpwstr>
  </property>
</Properties>
</file>